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19440" windowHeight="12600"/>
  </bookViews>
  <sheets>
    <sheet name="вода район 2022" sheetId="9" r:id="rId1"/>
    <sheet name="вода 2022 газовик" sheetId="8" r:id="rId2"/>
    <sheet name="вода 2021 г (2)" sheetId="7" r:id="rId3"/>
    <sheet name="вода 2021 г" sheetId="6" r:id="rId4"/>
  </sheets>
  <calcPr calcId="144525" refMode="R1C1"/>
</workbook>
</file>

<file path=xl/calcChain.xml><?xml version="1.0" encoding="utf-8"?>
<calcChain xmlns="http://schemas.openxmlformats.org/spreadsheetml/2006/main">
  <c r="E59" i="8" l="1"/>
  <c r="E58" i="8"/>
  <c r="E56" i="8"/>
  <c r="E55" i="8"/>
  <c r="D59" i="8"/>
  <c r="D58" i="8"/>
  <c r="D56" i="8"/>
  <c r="D55" i="8"/>
  <c r="E28" i="8"/>
  <c r="E27" i="8"/>
  <c r="E26" i="8"/>
  <c r="E25" i="8"/>
  <c r="E24" i="8"/>
  <c r="E23" i="8"/>
  <c r="E21" i="8"/>
  <c r="E20" i="8"/>
  <c r="E18" i="8"/>
  <c r="E17" i="8"/>
  <c r="E15" i="8"/>
  <c r="E14" i="8"/>
  <c r="B72" i="9"/>
  <c r="B71" i="9"/>
  <c r="B69" i="9"/>
  <c r="B68" i="9"/>
  <c r="B51" i="9"/>
  <c r="B50" i="9"/>
  <c r="B49" i="9"/>
  <c r="B48" i="9"/>
  <c r="B47" i="9"/>
  <c r="B46" i="9"/>
  <c r="B44" i="9"/>
  <c r="B43" i="9"/>
  <c r="B40" i="9"/>
  <c r="B39" i="9"/>
  <c r="B37" i="9"/>
  <c r="B36" i="9"/>
  <c r="G72" i="9"/>
  <c r="F72" i="9"/>
  <c r="G71" i="9"/>
  <c r="F71" i="9"/>
  <c r="G69" i="9"/>
  <c r="F69" i="9"/>
  <c r="G68" i="9"/>
  <c r="F68" i="9"/>
  <c r="C59" i="8" l="1"/>
  <c r="C58" i="8"/>
  <c r="C56" i="8"/>
  <c r="C55" i="8"/>
  <c r="E72" i="9"/>
  <c r="D72" i="9"/>
  <c r="C72" i="9"/>
  <c r="E71" i="9"/>
  <c r="D71" i="9"/>
  <c r="C71" i="9"/>
  <c r="E69" i="9"/>
  <c r="D69" i="9"/>
  <c r="C69" i="9"/>
  <c r="E68" i="9"/>
  <c r="D68" i="9"/>
  <c r="C68" i="9"/>
  <c r="C60" i="9"/>
  <c r="C59" i="9"/>
  <c r="C57" i="9"/>
  <c r="C56" i="9"/>
  <c r="G51" i="9"/>
  <c r="F51" i="9"/>
  <c r="E51" i="9"/>
  <c r="D51" i="9"/>
  <c r="C51" i="9"/>
  <c r="G50" i="9"/>
  <c r="F50" i="9"/>
  <c r="E50" i="9"/>
  <c r="D50" i="9"/>
  <c r="C50" i="9"/>
  <c r="G49" i="9"/>
  <c r="F49" i="9"/>
  <c r="E49" i="9"/>
  <c r="D49" i="9"/>
  <c r="C49" i="9"/>
  <c r="G48" i="9"/>
  <c r="F48" i="9"/>
  <c r="E48" i="9"/>
  <c r="D48" i="9"/>
  <c r="C48" i="9"/>
  <c r="G47" i="9"/>
  <c r="F47" i="9"/>
  <c r="E47" i="9"/>
  <c r="D47" i="9"/>
  <c r="C47" i="9"/>
  <c r="G46" i="9"/>
  <c r="F46" i="9"/>
  <c r="E46" i="9"/>
  <c r="D46" i="9"/>
  <c r="C46" i="9"/>
  <c r="G44" i="9"/>
  <c r="F44" i="9"/>
  <c r="E44" i="9"/>
  <c r="D44" i="9"/>
  <c r="C44" i="9"/>
  <c r="G43" i="9"/>
  <c r="F43" i="9"/>
  <c r="E43" i="9"/>
  <c r="D43" i="9"/>
  <c r="C43" i="9"/>
  <c r="G40" i="9"/>
  <c r="F40" i="9"/>
  <c r="E40" i="9"/>
  <c r="D40" i="9"/>
  <c r="C40" i="9"/>
  <c r="G39" i="9"/>
  <c r="F39" i="9"/>
  <c r="E39" i="9"/>
  <c r="D39" i="9"/>
  <c r="C39" i="9"/>
  <c r="G37" i="9"/>
  <c r="F37" i="9"/>
  <c r="E37" i="9"/>
  <c r="D37" i="9"/>
  <c r="C37" i="9"/>
  <c r="G36" i="9"/>
  <c r="F36" i="9"/>
  <c r="E36" i="9"/>
  <c r="D36" i="9"/>
  <c r="C36" i="9"/>
  <c r="G29" i="9"/>
  <c r="F29" i="9"/>
  <c r="D29" i="9"/>
  <c r="C29" i="9"/>
  <c r="G28" i="9"/>
  <c r="F28" i="9"/>
  <c r="D28" i="9"/>
  <c r="C28" i="9"/>
  <c r="G27" i="9"/>
  <c r="F27" i="9"/>
  <c r="D27" i="9"/>
  <c r="C27" i="9"/>
  <c r="G26" i="9"/>
  <c r="F26" i="9"/>
  <c r="D26" i="9"/>
  <c r="C26" i="9"/>
  <c r="G25" i="9"/>
  <c r="F25" i="9"/>
  <c r="D25" i="9"/>
  <c r="C25" i="9"/>
  <c r="G24" i="9"/>
  <c r="F24" i="9"/>
  <c r="D24" i="9"/>
  <c r="C24" i="9"/>
  <c r="G22" i="9"/>
  <c r="F22" i="9"/>
  <c r="D22" i="9"/>
  <c r="C22" i="9"/>
  <c r="G21" i="9"/>
  <c r="F21" i="9"/>
  <c r="D21" i="9"/>
  <c r="C21" i="9"/>
  <c r="G18" i="9"/>
  <c r="F18" i="9"/>
  <c r="D18" i="9"/>
  <c r="C18" i="9"/>
  <c r="G17" i="9"/>
  <c r="F17" i="9"/>
  <c r="D17" i="9"/>
  <c r="C17" i="9"/>
  <c r="G15" i="9"/>
  <c r="F15" i="9"/>
  <c r="D15" i="9"/>
  <c r="C15" i="9"/>
  <c r="G14" i="9"/>
  <c r="F14" i="9"/>
  <c r="D14" i="9"/>
  <c r="C14" i="9"/>
  <c r="B69" i="8"/>
  <c r="B68" i="8"/>
  <c r="B66" i="8"/>
  <c r="B65" i="8"/>
  <c r="B59" i="8"/>
  <c r="B58" i="8"/>
  <c r="B56" i="8"/>
  <c r="B55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3" i="8"/>
  <c r="C43" i="8"/>
  <c r="B43" i="8"/>
  <c r="D42" i="8"/>
  <c r="C42" i="8"/>
  <c r="B42" i="8"/>
  <c r="D39" i="8"/>
  <c r="C39" i="8"/>
  <c r="B39" i="8"/>
  <c r="D38" i="8"/>
  <c r="C38" i="8"/>
  <c r="B38" i="8"/>
  <c r="D36" i="8"/>
  <c r="C36" i="8"/>
  <c r="B36" i="8"/>
  <c r="D35" i="8"/>
  <c r="C35" i="8"/>
  <c r="B35" i="8"/>
  <c r="C28" i="8"/>
  <c r="B28" i="8"/>
  <c r="C27" i="8"/>
  <c r="B27" i="8"/>
  <c r="C26" i="8"/>
  <c r="B26" i="8"/>
  <c r="C25" i="8"/>
  <c r="B25" i="8"/>
  <c r="C24" i="8"/>
  <c r="B24" i="8"/>
  <c r="C23" i="8"/>
  <c r="B23" i="8"/>
  <c r="C21" i="8"/>
  <c r="B21" i="8"/>
  <c r="C20" i="8"/>
  <c r="B20" i="8"/>
  <c r="C18" i="8"/>
  <c r="B18" i="8"/>
  <c r="C17" i="8"/>
  <c r="B17" i="8"/>
  <c r="C15" i="8"/>
  <c r="B15" i="8"/>
  <c r="C14" i="8"/>
  <c r="B14" i="8"/>
  <c r="D72" i="6" l="1"/>
  <c r="D71" i="6"/>
  <c r="D69" i="6"/>
  <c r="D68" i="6"/>
  <c r="C72" i="6"/>
  <c r="C71" i="6"/>
  <c r="C69" i="6"/>
  <c r="C68" i="6"/>
  <c r="F51" i="6"/>
  <c r="F50" i="6"/>
  <c r="F49" i="6"/>
  <c r="F48" i="6"/>
  <c r="F47" i="6"/>
  <c r="F46" i="6"/>
  <c r="F44" i="6"/>
  <c r="F43" i="6"/>
  <c r="F40" i="6"/>
  <c r="F39" i="6"/>
  <c r="F37" i="6"/>
  <c r="F36" i="6"/>
  <c r="D51" i="6"/>
  <c r="D50" i="6"/>
  <c r="D49" i="6"/>
  <c r="D48" i="6"/>
  <c r="D47" i="6"/>
  <c r="D46" i="6"/>
  <c r="D44" i="6"/>
  <c r="D43" i="6"/>
  <c r="D40" i="6"/>
  <c r="D39" i="6"/>
  <c r="D37" i="6"/>
  <c r="D36" i="6"/>
  <c r="B69" i="7"/>
  <c r="B68" i="7"/>
  <c r="B66" i="7"/>
  <c r="B65" i="7"/>
  <c r="B59" i="7"/>
  <c r="B58" i="7"/>
  <c r="B56" i="7"/>
  <c r="B55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3" i="7"/>
  <c r="C43" i="7"/>
  <c r="B43" i="7"/>
  <c r="D42" i="7"/>
  <c r="C42" i="7"/>
  <c r="B42" i="7"/>
  <c r="D39" i="7"/>
  <c r="C39" i="7"/>
  <c r="B39" i="7"/>
  <c r="D38" i="7"/>
  <c r="C38" i="7"/>
  <c r="B38" i="7"/>
  <c r="D36" i="7"/>
  <c r="C36" i="7"/>
  <c r="B36" i="7"/>
  <c r="D35" i="7"/>
  <c r="C35" i="7"/>
  <c r="B35" i="7"/>
  <c r="E28" i="7"/>
  <c r="D28" i="7"/>
  <c r="C28" i="7"/>
  <c r="B28" i="7"/>
  <c r="E27" i="7"/>
  <c r="D27" i="7"/>
  <c r="C27" i="7"/>
  <c r="B27" i="7"/>
  <c r="E26" i="7"/>
  <c r="D26" i="7"/>
  <c r="C26" i="7"/>
  <c r="B26" i="7"/>
  <c r="E25" i="7"/>
  <c r="D25" i="7"/>
  <c r="C25" i="7"/>
  <c r="B25" i="7"/>
  <c r="E24" i="7"/>
  <c r="D24" i="7"/>
  <c r="C24" i="7"/>
  <c r="B24" i="7"/>
  <c r="E23" i="7"/>
  <c r="D23" i="7"/>
  <c r="C23" i="7"/>
  <c r="B23" i="7"/>
  <c r="E21" i="7"/>
  <c r="D21" i="7"/>
  <c r="C21" i="7"/>
  <c r="B21" i="7"/>
  <c r="E20" i="7"/>
  <c r="D20" i="7"/>
  <c r="C20" i="7"/>
  <c r="B20" i="7"/>
  <c r="E18" i="7"/>
  <c r="D18" i="7"/>
  <c r="C18" i="7"/>
  <c r="B18" i="7"/>
  <c r="E17" i="7"/>
  <c r="D17" i="7"/>
  <c r="C17" i="7"/>
  <c r="B17" i="7"/>
  <c r="E15" i="7"/>
  <c r="D15" i="7"/>
  <c r="C15" i="7"/>
  <c r="B15" i="7"/>
  <c r="E14" i="7"/>
  <c r="D14" i="7"/>
  <c r="C14" i="7"/>
  <c r="B14" i="7"/>
  <c r="F29" i="6"/>
  <c r="F28" i="6"/>
  <c r="F27" i="6"/>
  <c r="F26" i="6"/>
  <c r="F25" i="6"/>
  <c r="F24" i="6"/>
  <c r="F22" i="6"/>
  <c r="F21" i="6"/>
  <c r="F18" i="6"/>
  <c r="F17" i="6"/>
  <c r="F15" i="6"/>
  <c r="F14" i="6"/>
  <c r="B68" i="6" l="1"/>
  <c r="B69" i="6"/>
  <c r="B71" i="6"/>
  <c r="B72" i="6"/>
  <c r="E51" i="6" l="1"/>
  <c r="E50" i="6"/>
  <c r="E49" i="6"/>
  <c r="E48" i="6"/>
  <c r="E47" i="6"/>
  <c r="E46" i="6"/>
  <c r="E44" i="6"/>
  <c r="E43" i="6"/>
  <c r="E40" i="6"/>
  <c r="E39" i="6"/>
  <c r="E37" i="6"/>
  <c r="E36" i="6"/>
  <c r="C51" i="6"/>
  <c r="C50" i="6"/>
  <c r="C49" i="6"/>
  <c r="C48" i="6"/>
  <c r="C47" i="6"/>
  <c r="C46" i="6"/>
  <c r="C44" i="6"/>
  <c r="C43" i="6"/>
  <c r="C40" i="6"/>
  <c r="C39" i="6"/>
  <c r="C37" i="6"/>
  <c r="C36" i="6"/>
  <c r="B51" i="6" l="1"/>
  <c r="B50" i="6"/>
  <c r="B49" i="6"/>
  <c r="B48" i="6"/>
  <c r="B47" i="6"/>
  <c r="B46" i="6"/>
  <c r="B44" i="6"/>
  <c r="B43" i="6"/>
  <c r="B40" i="6"/>
  <c r="B39" i="6"/>
  <c r="B37" i="6"/>
  <c r="B36" i="6"/>
  <c r="E29" i="6"/>
  <c r="E28" i="6"/>
  <c r="E27" i="6"/>
  <c r="E26" i="6"/>
  <c r="E25" i="6"/>
  <c r="E24" i="6"/>
  <c r="E22" i="6"/>
  <c r="E21" i="6"/>
  <c r="E18" i="6"/>
  <c r="E17" i="6"/>
  <c r="E15" i="6"/>
  <c r="E14" i="6"/>
  <c r="C29" i="6"/>
  <c r="C28" i="6"/>
  <c r="C27" i="6"/>
  <c r="C26" i="6"/>
  <c r="C25" i="6"/>
  <c r="C24" i="6"/>
  <c r="C22" i="6"/>
  <c r="C21" i="6"/>
  <c r="C18" i="6"/>
  <c r="C17" i="6"/>
  <c r="C15" i="6"/>
  <c r="C14" i="6"/>
  <c r="B28" i="6" l="1"/>
  <c r="B60" i="6" l="1"/>
  <c r="B59" i="6"/>
  <c r="B57" i="6"/>
  <c r="B56" i="6"/>
  <c r="B29" i="6"/>
  <c r="B27" i="6"/>
  <c r="B26" i="6"/>
  <c r="B25" i="6"/>
  <c r="B24" i="6"/>
  <c r="B22" i="6"/>
  <c r="B21" i="6"/>
  <c r="B18" i="6"/>
  <c r="B17" i="6"/>
  <c r="B15" i="6"/>
  <c r="B14" i="6"/>
</calcChain>
</file>

<file path=xl/sharedStrings.xml><?xml version="1.0" encoding="utf-8"?>
<sst xmlns="http://schemas.openxmlformats.org/spreadsheetml/2006/main" count="357" uniqueCount="61">
  <si>
    <t xml:space="preserve">Наименование услуг </t>
  </si>
  <si>
    <t>За 1 м3</t>
  </si>
  <si>
    <t>КРС за 1 голову</t>
  </si>
  <si>
    <t>Свиньи за 1 голову</t>
  </si>
  <si>
    <t>Овцы за 1 голову</t>
  </si>
  <si>
    <t>Лошадь за 1 голову</t>
  </si>
  <si>
    <t>Козы за 1 голову</t>
  </si>
  <si>
    <t>Сельскохозяйственная птица за 1 голову</t>
  </si>
  <si>
    <t>За 1 м2</t>
  </si>
  <si>
    <t>Многоквартирные дома с учетом работ по обслуживанию электрооборудования мест общего значения</t>
  </si>
  <si>
    <t>Утверждаю:</t>
  </si>
  <si>
    <t>За 1 человека ( без водонагревателя )</t>
  </si>
  <si>
    <t>За 1 человека (при наличии водонагревателя)</t>
  </si>
  <si>
    <t>Наружное водоснабжение  из водоразборных колонок  за 1 человека</t>
  </si>
  <si>
    <t xml:space="preserve">Жилые помещения и жилые дома с ваннами, оборудованными душем,умывальниками ,мойками,при наличии вотоотведения   : </t>
  </si>
  <si>
    <t xml:space="preserve">Жилые помещения и жилые дома без  ванн, с  душем,умывальниками ,мойками,при наличии вотоотведения   : </t>
  </si>
  <si>
    <t>Жилые помещения и жилые дома без водоотведения  :</t>
  </si>
  <si>
    <t xml:space="preserve"> за 1 человека (без  водонагревателя  )</t>
  </si>
  <si>
    <t>Тарифы для населения, руб.коп.</t>
  </si>
  <si>
    <t xml:space="preserve">Содержание и ремонт общего имущества собственников  помещений в многоквартирном доме </t>
  </si>
  <si>
    <t>***Примечание :  Тариф по ставке " Содержание и  ремонт общего имущества  для многоквартирного дома  установлен в соответствии  с конкурсной документацией</t>
  </si>
  <si>
    <t>***Примечание :  Тариф по ставке " Содержание и  текущий ремонт для многоквартирного дома   действует  до  30.05.2018г.</t>
  </si>
  <si>
    <t>6.Содержание и текущий ремонт  ***</t>
  </si>
  <si>
    <t xml:space="preserve">7. Содержание и ремонт общего имущества собственников  помещений в многоквартирном доме </t>
  </si>
  <si>
    <t xml:space="preserve"> Тарифы для населения     </t>
  </si>
  <si>
    <t xml:space="preserve"> по МП " Стройсервис"     </t>
  </si>
  <si>
    <t xml:space="preserve">ЭОТ </t>
  </si>
  <si>
    <t>в жилищном фонде,введенном в эксплуатацию по 30.06.2014 включительно</t>
  </si>
  <si>
    <t>в жилищном фонде,введенном            в эксплуатацию с 01.07.2014 по 30.06.2015 включительно</t>
  </si>
  <si>
    <t>1. Водоснабжение  для населения с. Ярково (ул.С.Новикова, ВП-1) Ярковкого муниципального района (пос. Газовик)</t>
  </si>
  <si>
    <t>2. Водоснабжение  для населения  Ярковкого муниципального района</t>
  </si>
  <si>
    <t>3.Водоотведение с. Ярково Ярковского муниципального района (п. Газовик)</t>
  </si>
  <si>
    <t>4.Водоотведение   Ярковского муниципального района</t>
  </si>
  <si>
    <t xml:space="preserve">Дубровинское ,Новоалександровское,Покровское, Староалександровское,Щетковское, Усальское,Маранское ,Ярковское сельские поселения </t>
  </si>
  <si>
    <t>в жилищном фонде,введенном в эксплуатацию по 30.06.2017 включительно</t>
  </si>
  <si>
    <t>Гилевское,Иевлевское, Сорокинское, Плехановское,Аксаринское,      Караульноярское сельские поселения</t>
  </si>
  <si>
    <t>Директор  МП " Стройсервис"</t>
  </si>
  <si>
    <t>___________________/ Н.И. Харламов/</t>
  </si>
  <si>
    <t>30 июня   2021 г.</t>
  </si>
  <si>
    <r>
      <t xml:space="preserve">(на основании  Распоряжения  Департамента тарифной и ценовой политики Тюменской области  № 810/01-21 от 16.12.2020; №795/01-21 от 16.12.2020  Решение Думы Ярковского  муниципального района №318 от 27.12.2019г.) </t>
    </r>
    <r>
      <rPr>
        <b/>
        <u/>
        <sz val="11"/>
        <color theme="1"/>
        <rFont val="Calibri"/>
        <family val="2"/>
        <charset val="204"/>
        <scheme val="minor"/>
      </rPr>
      <t>действуют с  01.07.2021-31.12.2021</t>
    </r>
  </si>
  <si>
    <t>в жилищном фонде,введенном в эксплуатацию с 01.07.2015 по 30.06.2021 включительно</t>
  </si>
  <si>
    <t>2.Водоотведение с. Ярково Ярковского муниципального района (п. Газовик)</t>
  </si>
  <si>
    <t>3.Выгребное водоотведение</t>
  </si>
  <si>
    <t>1. Водоснабжение  для населения  Ярковкого муниципального района</t>
  </si>
  <si>
    <t>в жилищном фонде,введенном в эксплуатацию с  01.07.2017 по 30.06.2021 включительно</t>
  </si>
  <si>
    <t>2.Водоотведение   Ярковского муниципального района</t>
  </si>
  <si>
    <t xml:space="preserve">Дубровинское, Новоалександровское, Покровское, Староалександровское, Щетковское, Усальское, Маранское, Ярковское сельские поселения </t>
  </si>
  <si>
    <t>Гилевское, Иевлевское, Сорокинское, Плехановское, Аксаринское, Караульноярское сельские поселения</t>
  </si>
  <si>
    <t>30 декабря   2021 г.</t>
  </si>
  <si>
    <t xml:space="preserve">Жилые помещения и жилые дома с ваннами, оборудованными душем,умывальниками ,мойками,при наличии водоотведения   : </t>
  </si>
  <si>
    <t xml:space="preserve">Жилые помещения и жилые дома без  ванн, с  душем,умывальниками ,мойками,при наличии водоотведения   : </t>
  </si>
  <si>
    <r>
      <t xml:space="preserve">(на основании  Распоряжения  Департамента тарифной и ценовой политики Тюменской области  № 401/01-21 от 16.12.2021  Решение Думы Ярковского  муниципального района №318 от 27.12.2019г.) </t>
    </r>
    <r>
      <rPr>
        <b/>
        <u/>
        <sz val="11"/>
        <color theme="1"/>
        <rFont val="Calibri"/>
        <family val="2"/>
        <charset val="204"/>
        <scheme val="minor"/>
      </rPr>
      <t>действуют с  01.01.2022-30.06.2022; с 01.07.2022-31.12.2022г.</t>
    </r>
  </si>
  <si>
    <t>с 01.01.2022-30.06.2022</t>
  </si>
  <si>
    <t>с 01.07.2022-31.12.2022</t>
  </si>
  <si>
    <t>ЭОТ с 01.01.2022</t>
  </si>
  <si>
    <t>ЭОТ с 01.07.2022</t>
  </si>
  <si>
    <t>Жилые помещения и жилые дома без  ванн, с  душем,умывальниками ,мойками,при наличии вотоотведения</t>
  </si>
  <si>
    <t>тариф с 01.01.2022-30.06.2022</t>
  </si>
  <si>
    <t>тариф с 01.07.2022-31.12.2022</t>
  </si>
  <si>
    <r>
      <t xml:space="preserve">(на основании  Распоряжения  Департамента тарифной и ценовой политики Тюменской области  № 401/01-21 от 16.12.2021г.,  Решение Думы Ярковского  муниципального района №318 от 27.12.2019г.) </t>
    </r>
    <r>
      <rPr>
        <b/>
        <u/>
        <sz val="11"/>
        <color theme="1"/>
        <rFont val="Calibri"/>
        <family val="2"/>
        <charset val="204"/>
        <scheme val="minor"/>
      </rPr>
      <t>действуют с  01.01.2022г-30.06.2022г.; 01.07.2022-31.12.2022</t>
    </r>
  </si>
  <si>
    <t xml:space="preserve">Жилые помещения и жилые дома с ваннами, оборудованными душем ,умывальниками, мойками,при наличии вотоотведения 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</si>
</sst>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4" fontId="0" fillId="0" borderId="0" xfId="0" applyNumberFormat="1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/>
    <xf numFmtId="4" fontId="4" fillId="2" borderId="0" xfId="0" applyNumberFormat="1" applyFont="1" applyFill="1"/>
    <xf numFmtId="0" fontId="0" fillId="0" borderId="0" xfId="0" applyAlignment="1"/>
    <xf numFmtId="0" fontId="1" fillId="0" borderId="1" xfId="0" applyFont="1" applyBorder="1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0" borderId="0" xfId="0" applyFill="1"/>
    <xf numFmtId="0" fontId="4" fillId="0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wrapText="1" shrinkToFit="1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/>
    <xf numFmtId="0" fontId="1" fillId="0" borderId="2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 shrinkToFit="1"/>
    </xf>
    <xf numFmtId="4" fontId="1" fillId="0" borderId="0" xfId="0" applyNumberFormat="1" applyFont="1" applyBorder="1" applyAlignment="1">
      <alignment horizontal="center" wrapText="1"/>
    </xf>
    <xf numFmtId="4" fontId="0" fillId="0" borderId="0" xfId="0" applyNumberFormat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0" fillId="0" borderId="0" xfId="0" applyAlignment="1"/>
    <xf numFmtId="4" fontId="1" fillId="0" borderId="2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0" fillId="0" borderId="0" xfId="0" applyAlignment="1"/>
    <xf numFmtId="4" fontId="1" fillId="0" borderId="1" xfId="0" applyNumberFormat="1" applyFont="1" applyBorder="1" applyAlignment="1">
      <alignment horizontal="center" wrapText="1"/>
    </xf>
    <xf numFmtId="0" fontId="0" fillId="0" borderId="2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1" xfId="0" applyFill="1" applyBorder="1"/>
    <xf numFmtId="0" fontId="0" fillId="0" borderId="3" xfId="0" applyBorder="1" applyAlignment="1">
      <alignment vertical="center" wrapText="1" shrinkToFit="1"/>
    </xf>
    <xf numFmtId="4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0" fillId="0" borderId="1" xfId="0" applyNumberFormat="1" applyBorder="1" applyAlignment="1"/>
    <xf numFmtId="2" fontId="0" fillId="0" borderId="1" xfId="0" applyNumberFormat="1" applyFill="1" applyBorder="1"/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4" fontId="1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 shrinkToFit="1"/>
    </xf>
    <xf numFmtId="0" fontId="1" fillId="2" borderId="13" xfId="0" applyFont="1" applyFill="1" applyBorder="1" applyAlignment="1">
      <alignment horizontal="center" vertical="center" wrapText="1" shrinkToFit="1"/>
    </xf>
    <xf numFmtId="4" fontId="1" fillId="0" borderId="1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4" fontId="1" fillId="0" borderId="7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4" fontId="1" fillId="0" borderId="7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6"/>
  <sheetViews>
    <sheetView tabSelected="1" workbookViewId="0">
      <selection activeCell="K61" sqref="K61"/>
    </sheetView>
  </sheetViews>
  <sheetFormatPr defaultRowHeight="15" x14ac:dyDescent="0.25"/>
  <cols>
    <col min="1" max="1" width="48.7109375" style="45" customWidth="1"/>
    <col min="2" max="2" width="10.85546875" style="58" customWidth="1"/>
    <col min="3" max="3" width="11.42578125" style="5" customWidth="1"/>
    <col min="4" max="4" width="19.42578125" style="5" customWidth="1"/>
    <col min="5" max="5" width="18.42578125" style="5" customWidth="1"/>
    <col min="6" max="6" width="19.7109375" style="5" customWidth="1"/>
    <col min="7" max="7" width="18.140625" style="15" customWidth="1"/>
    <col min="8" max="10" width="9.140625" style="15"/>
  </cols>
  <sheetData>
    <row r="1" spans="1:10" ht="24" customHeight="1" x14ac:dyDescent="0.25">
      <c r="C1" s="1"/>
      <c r="D1" s="1"/>
      <c r="E1" s="1"/>
      <c r="F1" s="83" t="s">
        <v>10</v>
      </c>
      <c r="G1" s="70"/>
    </row>
    <row r="2" spans="1:10" ht="24" customHeight="1" x14ac:dyDescent="0.25">
      <c r="C2" s="1"/>
      <c r="D2" s="1"/>
      <c r="E2" s="1"/>
      <c r="F2" s="84" t="s">
        <v>36</v>
      </c>
      <c r="G2" s="85"/>
    </row>
    <row r="3" spans="1:10" ht="32.25" customHeight="1" x14ac:dyDescent="0.25">
      <c r="C3" s="1"/>
      <c r="D3" s="1"/>
      <c r="E3" s="1"/>
      <c r="F3" s="84" t="s">
        <v>37</v>
      </c>
      <c r="G3" s="85"/>
    </row>
    <row r="4" spans="1:10" ht="18" customHeight="1" x14ac:dyDescent="0.25">
      <c r="C4" s="1"/>
      <c r="D4" s="1"/>
      <c r="E4" s="1"/>
      <c r="F4" s="84" t="s">
        <v>48</v>
      </c>
      <c r="G4" s="85"/>
    </row>
    <row r="5" spans="1:10" x14ac:dyDescent="0.25">
      <c r="A5" s="70" t="s">
        <v>24</v>
      </c>
      <c r="B5" s="70"/>
      <c r="C5" s="71"/>
      <c r="D5" s="72"/>
      <c r="E5" s="72"/>
      <c r="F5" s="72"/>
    </row>
    <row r="6" spans="1:10" x14ac:dyDescent="0.25">
      <c r="A6" s="70" t="s">
        <v>25</v>
      </c>
      <c r="B6" s="70"/>
      <c r="C6" s="71"/>
      <c r="D6" s="72"/>
      <c r="E6" s="72"/>
      <c r="F6" s="72"/>
    </row>
    <row r="7" spans="1:10" s="45" customFormat="1" ht="41.25" customHeight="1" x14ac:dyDescent="0.25">
      <c r="A7" s="87" t="s">
        <v>51</v>
      </c>
      <c r="B7" s="87"/>
      <c r="C7" s="87"/>
      <c r="D7" s="87"/>
      <c r="E7" s="87"/>
      <c r="F7" s="87"/>
      <c r="G7" s="88"/>
    </row>
    <row r="8" spans="1:10" s="45" customFormat="1" ht="34.5" hidden="1" customHeight="1" x14ac:dyDescent="0.25">
      <c r="A8" s="89"/>
      <c r="B8" s="90"/>
      <c r="C8" s="90"/>
      <c r="D8" s="8"/>
      <c r="E8" s="8"/>
      <c r="F8" s="8"/>
    </row>
    <row r="9" spans="1:10" hidden="1" x14ac:dyDescent="0.25">
      <c r="A9" s="7" t="s">
        <v>0</v>
      </c>
      <c r="B9" s="26"/>
      <c r="C9" s="91" t="s">
        <v>18</v>
      </c>
      <c r="D9" s="92"/>
      <c r="E9" s="92"/>
      <c r="F9" s="92"/>
      <c r="G9" s="93"/>
    </row>
    <row r="10" spans="1:10" ht="68.25" hidden="1" customHeight="1" x14ac:dyDescent="0.25">
      <c r="A10" s="26"/>
      <c r="B10" s="26"/>
      <c r="C10" s="2" t="s">
        <v>26</v>
      </c>
      <c r="D10" s="53" t="s">
        <v>27</v>
      </c>
      <c r="E10" s="46"/>
      <c r="F10" s="46" t="s">
        <v>28</v>
      </c>
      <c r="G10" s="53" t="s">
        <v>40</v>
      </c>
      <c r="J10" s="53"/>
    </row>
    <row r="11" spans="1:10" s="20" customFormat="1" ht="24" hidden="1" customHeight="1" x14ac:dyDescent="0.25">
      <c r="A11" s="94" t="s">
        <v>29</v>
      </c>
      <c r="B11" s="95"/>
      <c r="C11" s="95"/>
      <c r="D11" s="95"/>
      <c r="E11" s="95"/>
      <c r="F11" s="95"/>
      <c r="G11" s="96"/>
    </row>
    <row r="12" spans="1:10" hidden="1" x14ac:dyDescent="0.25">
      <c r="A12" s="25" t="s">
        <v>1</v>
      </c>
      <c r="B12" s="25"/>
      <c r="C12" s="3">
        <v>65.209999999999994</v>
      </c>
      <c r="D12" s="3">
        <v>34.299999999999997</v>
      </c>
      <c r="E12" s="47"/>
      <c r="F12" s="47">
        <v>38.270000000000003</v>
      </c>
      <c r="G12" s="51">
        <v>56.04</v>
      </c>
    </row>
    <row r="13" spans="1:10" ht="45" hidden="1" x14ac:dyDescent="0.25">
      <c r="A13" s="6" t="s">
        <v>14</v>
      </c>
      <c r="B13" s="6"/>
      <c r="C13" s="3"/>
      <c r="D13" s="3"/>
      <c r="E13" s="47"/>
      <c r="F13" s="47"/>
      <c r="G13" s="51"/>
    </row>
    <row r="14" spans="1:10" hidden="1" x14ac:dyDescent="0.25">
      <c r="A14" s="25" t="s">
        <v>11</v>
      </c>
      <c r="B14" s="25"/>
      <c r="C14" s="3">
        <f>C12*3.02</f>
        <v>196.93419999999998</v>
      </c>
      <c r="D14" s="3">
        <f>D12*3.02</f>
        <v>103.586</v>
      </c>
      <c r="E14" s="47"/>
      <c r="F14" s="47">
        <f>F12*3.02</f>
        <v>115.57540000000002</v>
      </c>
      <c r="G14" s="51">
        <f>G12*3.02</f>
        <v>169.24080000000001</v>
      </c>
    </row>
    <row r="15" spans="1:10" hidden="1" x14ac:dyDescent="0.25">
      <c r="A15" s="25" t="s">
        <v>12</v>
      </c>
      <c r="B15" s="25"/>
      <c r="C15" s="3">
        <f>C12*5.58</f>
        <v>363.87179999999995</v>
      </c>
      <c r="D15" s="3">
        <f>D12*5.58</f>
        <v>191.39399999999998</v>
      </c>
      <c r="E15" s="47"/>
      <c r="F15" s="47">
        <f>F12*5.58</f>
        <v>213.54660000000001</v>
      </c>
      <c r="G15" s="51">
        <f>G12*5.58</f>
        <v>312.70319999999998</v>
      </c>
    </row>
    <row r="16" spans="1:10" ht="45" hidden="1" x14ac:dyDescent="0.25">
      <c r="A16" s="6" t="s">
        <v>15</v>
      </c>
      <c r="B16" s="6"/>
      <c r="C16" s="3"/>
      <c r="D16" s="3"/>
      <c r="E16" s="47"/>
      <c r="F16" s="47"/>
      <c r="G16" s="51"/>
    </row>
    <row r="17" spans="1:7" hidden="1" x14ac:dyDescent="0.25">
      <c r="A17" s="25" t="s">
        <v>11</v>
      </c>
      <c r="B17" s="25"/>
      <c r="C17" s="3">
        <f>C12*3.09</f>
        <v>201.49889999999996</v>
      </c>
      <c r="D17" s="3">
        <f>D12*3.09</f>
        <v>105.98699999999998</v>
      </c>
      <c r="E17" s="47"/>
      <c r="F17" s="47">
        <f>F12*3.09</f>
        <v>118.2543</v>
      </c>
      <c r="G17" s="51">
        <f>G12*3.09</f>
        <v>173.1636</v>
      </c>
    </row>
    <row r="18" spans="1:7" hidden="1" x14ac:dyDescent="0.25">
      <c r="A18" s="25" t="s">
        <v>12</v>
      </c>
      <c r="B18" s="25"/>
      <c r="C18" s="3">
        <f>C12*4.52</f>
        <v>294.74919999999992</v>
      </c>
      <c r="D18" s="3">
        <f>D12*4.52</f>
        <v>155.03599999999997</v>
      </c>
      <c r="E18" s="47"/>
      <c r="F18" s="47">
        <f>F12*4.52</f>
        <v>172.9804</v>
      </c>
      <c r="G18" s="51">
        <f>G12*4.52</f>
        <v>253.30079999999998</v>
      </c>
    </row>
    <row r="19" spans="1:7" hidden="1" x14ac:dyDescent="0.25">
      <c r="A19" s="25"/>
      <c r="B19" s="25"/>
      <c r="C19" s="3"/>
      <c r="D19" s="3"/>
      <c r="E19" s="47"/>
      <c r="F19" s="47"/>
      <c r="G19" s="51"/>
    </row>
    <row r="20" spans="1:7" hidden="1" x14ac:dyDescent="0.25">
      <c r="A20" s="12" t="s">
        <v>16</v>
      </c>
      <c r="B20" s="12"/>
      <c r="C20" s="3"/>
      <c r="D20" s="3"/>
      <c r="E20" s="47"/>
      <c r="F20" s="47"/>
      <c r="G20" s="51"/>
    </row>
    <row r="21" spans="1:7" hidden="1" x14ac:dyDescent="0.25">
      <c r="A21" s="25" t="s">
        <v>17</v>
      </c>
      <c r="B21" s="25"/>
      <c r="C21" s="3">
        <f>C12*1.4</f>
        <v>91.293999999999983</v>
      </c>
      <c r="D21" s="3">
        <f>D12*1.4</f>
        <v>48.019999999999996</v>
      </c>
      <c r="E21" s="47"/>
      <c r="F21" s="47">
        <f>F12*1.4</f>
        <v>53.578000000000003</v>
      </c>
      <c r="G21" s="51">
        <f>G12*1.4</f>
        <v>78.455999999999989</v>
      </c>
    </row>
    <row r="22" spans="1:7" hidden="1" x14ac:dyDescent="0.25">
      <c r="A22" s="25" t="s">
        <v>13</v>
      </c>
      <c r="B22" s="25"/>
      <c r="C22" s="3">
        <f>C12*0.6</f>
        <v>39.125999999999998</v>
      </c>
      <c r="D22" s="3">
        <f>D12*0.6</f>
        <v>20.58</v>
      </c>
      <c r="E22" s="47"/>
      <c r="F22" s="47">
        <f>F12*0.6</f>
        <v>22.962</v>
      </c>
      <c r="G22" s="51">
        <f>G12*0.6</f>
        <v>33.623999999999995</v>
      </c>
    </row>
    <row r="23" spans="1:7" hidden="1" x14ac:dyDescent="0.25">
      <c r="A23" s="25"/>
      <c r="B23" s="25"/>
      <c r="C23" s="4"/>
      <c r="D23" s="4"/>
      <c r="E23" s="48"/>
      <c r="F23" s="48"/>
      <c r="G23" s="51"/>
    </row>
    <row r="24" spans="1:7" hidden="1" x14ac:dyDescent="0.25">
      <c r="A24" s="25" t="s">
        <v>2</v>
      </c>
      <c r="B24" s="25"/>
      <c r="C24" s="3">
        <f>C12*1.4</f>
        <v>91.293999999999983</v>
      </c>
      <c r="D24" s="3">
        <f>D12*1.4</f>
        <v>48.019999999999996</v>
      </c>
      <c r="E24" s="47"/>
      <c r="F24" s="47">
        <f>F12*1.4</f>
        <v>53.578000000000003</v>
      </c>
      <c r="G24" s="51">
        <f>G12*1.4</f>
        <v>78.455999999999989</v>
      </c>
    </row>
    <row r="25" spans="1:7" hidden="1" x14ac:dyDescent="0.25">
      <c r="A25" s="25" t="s">
        <v>3</v>
      </c>
      <c r="B25" s="25"/>
      <c r="C25" s="3">
        <f>C12*0.5</f>
        <v>32.604999999999997</v>
      </c>
      <c r="D25" s="3">
        <f>D12*0.5</f>
        <v>17.149999999999999</v>
      </c>
      <c r="E25" s="47"/>
      <c r="F25" s="47">
        <f>F12*0.5</f>
        <v>19.135000000000002</v>
      </c>
      <c r="G25" s="51">
        <f>G12*0.5</f>
        <v>28.02</v>
      </c>
    </row>
    <row r="26" spans="1:7" hidden="1" x14ac:dyDescent="0.25">
      <c r="A26" s="25" t="s">
        <v>4</v>
      </c>
      <c r="B26" s="25"/>
      <c r="C26" s="3">
        <f>C12*0.15</f>
        <v>9.7814999999999994</v>
      </c>
      <c r="D26" s="3">
        <f>D12*0.15</f>
        <v>5.1449999999999996</v>
      </c>
      <c r="E26" s="47"/>
      <c r="F26" s="47">
        <f>F12*0.15</f>
        <v>5.7404999999999999</v>
      </c>
      <c r="G26" s="51">
        <f>G12*0.15</f>
        <v>8.4059999999999988</v>
      </c>
    </row>
    <row r="27" spans="1:7" hidden="1" x14ac:dyDescent="0.25">
      <c r="A27" s="25" t="s">
        <v>5</v>
      </c>
      <c r="B27" s="25"/>
      <c r="C27" s="3">
        <f>C12*2.1</f>
        <v>136.941</v>
      </c>
      <c r="D27" s="3">
        <f>D12*2.1</f>
        <v>72.03</v>
      </c>
      <c r="E27" s="47"/>
      <c r="F27" s="47">
        <f>F12*2.1</f>
        <v>80.367000000000004</v>
      </c>
      <c r="G27" s="51">
        <f>G12*2.1</f>
        <v>117.684</v>
      </c>
    </row>
    <row r="28" spans="1:7" hidden="1" x14ac:dyDescent="0.25">
      <c r="A28" s="25" t="s">
        <v>6</v>
      </c>
      <c r="B28" s="25"/>
      <c r="C28" s="3">
        <f>C12*0.08</f>
        <v>5.2167999999999992</v>
      </c>
      <c r="D28" s="3">
        <f>D12*0.08</f>
        <v>2.7439999999999998</v>
      </c>
      <c r="E28" s="47"/>
      <c r="F28" s="47">
        <f>F12*0.08</f>
        <v>3.0616000000000003</v>
      </c>
      <c r="G28" s="51">
        <f>G12*0.08</f>
        <v>4.4832000000000001</v>
      </c>
    </row>
    <row r="29" spans="1:7" hidden="1" x14ac:dyDescent="0.25">
      <c r="A29" s="25" t="s">
        <v>7</v>
      </c>
      <c r="B29" s="25"/>
      <c r="C29" s="3">
        <f>C12*0.01</f>
        <v>0.6520999999999999</v>
      </c>
      <c r="D29" s="3">
        <f>D12*0.01</f>
        <v>0.34299999999999997</v>
      </c>
      <c r="E29" s="47"/>
      <c r="F29" s="47">
        <f>F12*0.01</f>
        <v>0.38270000000000004</v>
      </c>
      <c r="G29" s="51">
        <f>G12*0.01</f>
        <v>0.56040000000000001</v>
      </c>
    </row>
    <row r="30" spans="1:7" ht="24.75" customHeight="1" x14ac:dyDescent="0.25">
      <c r="A30" s="94" t="s">
        <v>43</v>
      </c>
      <c r="B30" s="95"/>
      <c r="C30" s="95"/>
      <c r="D30" s="95"/>
      <c r="E30" s="95"/>
      <c r="F30" s="95"/>
      <c r="G30" s="96"/>
    </row>
    <row r="31" spans="1:7" ht="98.25" customHeight="1" x14ac:dyDescent="0.25">
      <c r="A31" s="60"/>
      <c r="B31" s="63"/>
      <c r="C31" s="61"/>
      <c r="D31" s="52" t="s">
        <v>46</v>
      </c>
      <c r="E31" s="52" t="s">
        <v>46</v>
      </c>
      <c r="F31" s="52" t="s">
        <v>47</v>
      </c>
      <c r="G31" s="52" t="s">
        <v>47</v>
      </c>
    </row>
    <row r="32" spans="1:7" ht="42" customHeight="1" x14ac:dyDescent="0.25">
      <c r="A32" s="56"/>
      <c r="B32" s="57"/>
      <c r="C32" s="41"/>
      <c r="D32" s="73" t="s">
        <v>52</v>
      </c>
      <c r="E32" s="73" t="s">
        <v>53</v>
      </c>
      <c r="F32" s="97" t="s">
        <v>52</v>
      </c>
      <c r="G32" s="99" t="s">
        <v>53</v>
      </c>
    </row>
    <row r="33" spans="1:7" ht="29.25" customHeight="1" x14ac:dyDescent="0.25">
      <c r="A33" s="44"/>
      <c r="B33" s="56" t="s">
        <v>54</v>
      </c>
      <c r="C33" s="59" t="s">
        <v>55</v>
      </c>
      <c r="D33" s="74"/>
      <c r="E33" s="74"/>
      <c r="F33" s="98"/>
      <c r="G33" s="100"/>
    </row>
    <row r="34" spans="1:7" x14ac:dyDescent="0.25">
      <c r="A34" s="25" t="s">
        <v>1</v>
      </c>
      <c r="B34" s="25">
        <v>39.71</v>
      </c>
      <c r="C34" s="3">
        <v>41.05</v>
      </c>
      <c r="D34" s="3">
        <v>28.4</v>
      </c>
      <c r="E34" s="47">
        <v>29.36</v>
      </c>
      <c r="F34" s="47">
        <v>28.4</v>
      </c>
      <c r="G34" s="51">
        <v>29.36</v>
      </c>
    </row>
    <row r="35" spans="1:7" ht="48" customHeight="1" x14ac:dyDescent="0.25">
      <c r="A35" s="6" t="s">
        <v>60</v>
      </c>
      <c r="B35" s="6"/>
      <c r="C35" s="3"/>
      <c r="D35" s="3"/>
      <c r="E35" s="47"/>
      <c r="F35" s="47"/>
      <c r="G35" s="50"/>
    </row>
    <row r="36" spans="1:7" ht="20.25" customHeight="1" x14ac:dyDescent="0.25">
      <c r="A36" s="54" t="s">
        <v>11</v>
      </c>
      <c r="B36" s="65">
        <f t="shared" ref="B36:G36" si="0">B34*3.02</f>
        <v>119.9242</v>
      </c>
      <c r="C36" s="3">
        <f t="shared" si="0"/>
        <v>123.97099999999999</v>
      </c>
      <c r="D36" s="3">
        <f t="shared" si="0"/>
        <v>85.768000000000001</v>
      </c>
      <c r="E36" s="47">
        <f t="shared" si="0"/>
        <v>88.667199999999994</v>
      </c>
      <c r="F36" s="47">
        <f t="shared" si="0"/>
        <v>85.768000000000001</v>
      </c>
      <c r="G36" s="51">
        <f t="shared" si="0"/>
        <v>88.667199999999994</v>
      </c>
    </row>
    <row r="37" spans="1:7" ht="19.5" customHeight="1" x14ac:dyDescent="0.25">
      <c r="A37" s="54" t="s">
        <v>12</v>
      </c>
      <c r="B37" s="65">
        <f t="shared" ref="B37:G37" si="1">B34*5.58</f>
        <v>221.58180000000002</v>
      </c>
      <c r="C37" s="3">
        <f t="shared" si="1"/>
        <v>229.059</v>
      </c>
      <c r="D37" s="3">
        <f t="shared" si="1"/>
        <v>158.47199999999998</v>
      </c>
      <c r="E37" s="47">
        <f t="shared" si="1"/>
        <v>163.8288</v>
      </c>
      <c r="F37" s="47">
        <f t="shared" si="1"/>
        <v>158.47199999999998</v>
      </c>
      <c r="G37" s="51">
        <f t="shared" si="1"/>
        <v>163.8288</v>
      </c>
    </row>
    <row r="38" spans="1:7" ht="45" x14ac:dyDescent="0.25">
      <c r="A38" s="6" t="s">
        <v>15</v>
      </c>
      <c r="B38" s="66"/>
      <c r="C38" s="3"/>
      <c r="D38" s="3"/>
      <c r="E38" s="47"/>
      <c r="F38" s="47"/>
      <c r="G38" s="51"/>
    </row>
    <row r="39" spans="1:7" ht="19.5" customHeight="1" x14ac:dyDescent="0.25">
      <c r="A39" s="54" t="s">
        <v>11</v>
      </c>
      <c r="B39" s="65">
        <f t="shared" ref="B39:G39" si="2">B34*3.09</f>
        <v>122.70389999999999</v>
      </c>
      <c r="C39" s="3">
        <f t="shared" si="2"/>
        <v>126.84449999999998</v>
      </c>
      <c r="D39" s="3">
        <f t="shared" si="2"/>
        <v>87.755999999999986</v>
      </c>
      <c r="E39" s="47">
        <f t="shared" si="2"/>
        <v>90.722399999999993</v>
      </c>
      <c r="F39" s="47">
        <f t="shared" si="2"/>
        <v>87.755999999999986</v>
      </c>
      <c r="G39" s="51">
        <f t="shared" si="2"/>
        <v>90.722399999999993</v>
      </c>
    </row>
    <row r="40" spans="1:7" ht="18.75" customHeight="1" x14ac:dyDescent="0.25">
      <c r="A40" s="54" t="s">
        <v>12</v>
      </c>
      <c r="B40" s="65">
        <f t="shared" ref="B40:G40" si="3">B34*4.52</f>
        <v>179.48919999999998</v>
      </c>
      <c r="C40" s="3">
        <f t="shared" si="3"/>
        <v>185.54599999999996</v>
      </c>
      <c r="D40" s="3">
        <f t="shared" si="3"/>
        <v>128.36799999999999</v>
      </c>
      <c r="E40" s="47">
        <f t="shared" si="3"/>
        <v>132.70719999999997</v>
      </c>
      <c r="F40" s="47">
        <f t="shared" si="3"/>
        <v>128.36799999999999</v>
      </c>
      <c r="G40" s="51">
        <f t="shared" si="3"/>
        <v>132.70719999999997</v>
      </c>
    </row>
    <row r="41" spans="1:7" hidden="1" x14ac:dyDescent="0.25">
      <c r="A41" s="54"/>
      <c r="B41" s="65"/>
      <c r="C41" s="3"/>
      <c r="D41" s="3"/>
      <c r="E41" s="47"/>
      <c r="F41" s="47"/>
      <c r="G41" s="51"/>
    </row>
    <row r="42" spans="1:7" ht="34.5" customHeight="1" x14ac:dyDescent="0.25">
      <c r="A42" s="6" t="s">
        <v>16</v>
      </c>
      <c r="B42" s="66"/>
      <c r="C42" s="3"/>
      <c r="D42" s="3"/>
      <c r="E42" s="47"/>
      <c r="F42" s="47"/>
      <c r="G42" s="50"/>
    </row>
    <row r="43" spans="1:7" ht="19.5" customHeight="1" x14ac:dyDescent="0.25">
      <c r="A43" s="54" t="s">
        <v>17</v>
      </c>
      <c r="B43" s="65">
        <f t="shared" ref="B43:G43" si="4">B34*1.4</f>
        <v>55.594000000000001</v>
      </c>
      <c r="C43" s="3">
        <f t="shared" si="4"/>
        <v>57.469999999999992</v>
      </c>
      <c r="D43" s="3">
        <f t="shared" si="4"/>
        <v>39.76</v>
      </c>
      <c r="E43" s="47">
        <f t="shared" si="4"/>
        <v>41.103999999999999</v>
      </c>
      <c r="F43" s="47">
        <f t="shared" si="4"/>
        <v>39.76</v>
      </c>
      <c r="G43" s="50">
        <f t="shared" si="4"/>
        <v>41.103999999999999</v>
      </c>
    </row>
    <row r="44" spans="1:7" ht="30" x14ac:dyDescent="0.25">
      <c r="A44" s="54" t="s">
        <v>13</v>
      </c>
      <c r="B44" s="65">
        <f t="shared" ref="B44:G44" si="5">B34*0.6</f>
        <v>23.826000000000001</v>
      </c>
      <c r="C44" s="3">
        <f t="shared" si="5"/>
        <v>24.63</v>
      </c>
      <c r="D44" s="3">
        <f t="shared" si="5"/>
        <v>17.04</v>
      </c>
      <c r="E44" s="47">
        <f t="shared" si="5"/>
        <v>17.616</v>
      </c>
      <c r="F44" s="47">
        <f t="shared" si="5"/>
        <v>17.04</v>
      </c>
      <c r="G44" s="50">
        <f t="shared" si="5"/>
        <v>17.616</v>
      </c>
    </row>
    <row r="45" spans="1:7" x14ac:dyDescent="0.25">
      <c r="A45" s="54"/>
      <c r="B45" s="65"/>
      <c r="C45" s="4"/>
      <c r="D45" s="4"/>
      <c r="E45" s="48"/>
      <c r="F45" s="48"/>
      <c r="G45" s="50"/>
    </row>
    <row r="46" spans="1:7" x14ac:dyDescent="0.25">
      <c r="A46" s="54" t="s">
        <v>2</v>
      </c>
      <c r="B46" s="65">
        <f t="shared" ref="B46:G46" si="6">B34*1.4</f>
        <v>55.594000000000001</v>
      </c>
      <c r="C46" s="3">
        <f t="shared" si="6"/>
        <v>57.469999999999992</v>
      </c>
      <c r="D46" s="3">
        <f t="shared" si="6"/>
        <v>39.76</v>
      </c>
      <c r="E46" s="47">
        <f t="shared" si="6"/>
        <v>41.103999999999999</v>
      </c>
      <c r="F46" s="47">
        <f t="shared" si="6"/>
        <v>39.76</v>
      </c>
      <c r="G46" s="50">
        <f t="shared" si="6"/>
        <v>41.103999999999999</v>
      </c>
    </row>
    <row r="47" spans="1:7" x14ac:dyDescent="0.25">
      <c r="A47" s="54" t="s">
        <v>3</v>
      </c>
      <c r="B47" s="65">
        <f t="shared" ref="B47:G47" si="7">B34*0.5</f>
        <v>19.855</v>
      </c>
      <c r="C47" s="3">
        <f t="shared" si="7"/>
        <v>20.524999999999999</v>
      </c>
      <c r="D47" s="3">
        <f t="shared" si="7"/>
        <v>14.2</v>
      </c>
      <c r="E47" s="47">
        <f t="shared" si="7"/>
        <v>14.68</v>
      </c>
      <c r="F47" s="47">
        <f t="shared" si="7"/>
        <v>14.2</v>
      </c>
      <c r="G47" s="50">
        <f t="shared" si="7"/>
        <v>14.68</v>
      </c>
    </row>
    <row r="48" spans="1:7" x14ac:dyDescent="0.25">
      <c r="A48" s="54" t="s">
        <v>4</v>
      </c>
      <c r="B48" s="65">
        <f t="shared" ref="B48:G48" si="8">B34*0.15</f>
        <v>5.9565000000000001</v>
      </c>
      <c r="C48" s="3">
        <f t="shared" si="8"/>
        <v>6.1574999999999998</v>
      </c>
      <c r="D48" s="3">
        <f t="shared" si="8"/>
        <v>4.26</v>
      </c>
      <c r="E48" s="47">
        <f t="shared" si="8"/>
        <v>4.4039999999999999</v>
      </c>
      <c r="F48" s="47">
        <f t="shared" si="8"/>
        <v>4.26</v>
      </c>
      <c r="G48" s="50">
        <f t="shared" si="8"/>
        <v>4.4039999999999999</v>
      </c>
    </row>
    <row r="49" spans="1:7" x14ac:dyDescent="0.25">
      <c r="A49" s="54" t="s">
        <v>5</v>
      </c>
      <c r="B49" s="65">
        <f t="shared" ref="B49:G49" si="9">B34*2.1</f>
        <v>83.391000000000005</v>
      </c>
      <c r="C49" s="3">
        <f t="shared" si="9"/>
        <v>86.204999999999998</v>
      </c>
      <c r="D49" s="3">
        <f t="shared" si="9"/>
        <v>59.64</v>
      </c>
      <c r="E49" s="47">
        <f t="shared" si="9"/>
        <v>61.655999999999999</v>
      </c>
      <c r="F49" s="47">
        <f t="shared" si="9"/>
        <v>59.64</v>
      </c>
      <c r="G49" s="50">
        <f t="shared" si="9"/>
        <v>61.655999999999999</v>
      </c>
    </row>
    <row r="50" spans="1:7" x14ac:dyDescent="0.25">
      <c r="A50" s="54" t="s">
        <v>6</v>
      </c>
      <c r="B50" s="65">
        <f t="shared" ref="B50:G50" si="10">B34*0.08</f>
        <v>3.1768000000000001</v>
      </c>
      <c r="C50" s="3">
        <f t="shared" si="10"/>
        <v>3.2839999999999998</v>
      </c>
      <c r="D50" s="3">
        <f t="shared" si="10"/>
        <v>2.2719999999999998</v>
      </c>
      <c r="E50" s="47">
        <f t="shared" si="10"/>
        <v>2.3488000000000002</v>
      </c>
      <c r="F50" s="47">
        <f t="shared" si="10"/>
        <v>2.2719999999999998</v>
      </c>
      <c r="G50" s="51">
        <f t="shared" si="10"/>
        <v>2.3488000000000002</v>
      </c>
    </row>
    <row r="51" spans="1:7" x14ac:dyDescent="0.25">
      <c r="A51" s="54" t="s">
        <v>7</v>
      </c>
      <c r="B51" s="65">
        <f t="shared" ref="B51:G51" si="11">B34*0.01</f>
        <v>0.39710000000000001</v>
      </c>
      <c r="C51" s="3">
        <f t="shared" si="11"/>
        <v>0.41049999999999998</v>
      </c>
      <c r="D51" s="3">
        <f t="shared" si="11"/>
        <v>0.28399999999999997</v>
      </c>
      <c r="E51" s="47">
        <f t="shared" si="11"/>
        <v>0.29360000000000003</v>
      </c>
      <c r="F51" s="47">
        <f t="shared" si="11"/>
        <v>0.28399999999999997</v>
      </c>
      <c r="G51" s="51">
        <f t="shared" si="11"/>
        <v>0.29360000000000003</v>
      </c>
    </row>
    <row r="52" spans="1:7" s="18" customFormat="1" ht="27.75" hidden="1" customHeight="1" x14ac:dyDescent="0.25">
      <c r="A52" s="78" t="s">
        <v>31</v>
      </c>
      <c r="B52" s="79"/>
      <c r="C52" s="79"/>
      <c r="D52" s="101"/>
      <c r="E52" s="101"/>
      <c r="F52" s="101"/>
    </row>
    <row r="53" spans="1:7" s="18" customFormat="1" ht="48.75" hidden="1" customHeight="1" x14ac:dyDescent="0.25">
      <c r="A53" s="23"/>
      <c r="B53" s="23"/>
      <c r="C53" s="2" t="s">
        <v>26</v>
      </c>
      <c r="D53" s="33"/>
      <c r="E53" s="33"/>
      <c r="F53" s="33"/>
    </row>
    <row r="54" spans="1:7" hidden="1" x14ac:dyDescent="0.25">
      <c r="A54" s="25" t="s">
        <v>1</v>
      </c>
      <c r="B54" s="25"/>
      <c r="C54" s="3">
        <v>46.82</v>
      </c>
      <c r="D54" s="34"/>
      <c r="E54" s="34"/>
      <c r="F54" s="34"/>
    </row>
    <row r="55" spans="1:7" ht="45" hidden="1" x14ac:dyDescent="0.25">
      <c r="A55" s="6" t="s">
        <v>14</v>
      </c>
      <c r="B55" s="6"/>
      <c r="C55" s="3"/>
      <c r="D55" s="34"/>
      <c r="E55" s="34"/>
      <c r="F55" s="34"/>
    </row>
    <row r="56" spans="1:7" hidden="1" x14ac:dyDescent="0.25">
      <c r="A56" s="25" t="s">
        <v>11</v>
      </c>
      <c r="B56" s="25"/>
      <c r="C56" s="4">
        <f>C54*3.02</f>
        <v>141.3964</v>
      </c>
      <c r="D56" s="35"/>
      <c r="E56" s="35"/>
      <c r="F56" s="35"/>
    </row>
    <row r="57" spans="1:7" hidden="1" x14ac:dyDescent="0.25">
      <c r="A57" s="25" t="s">
        <v>12</v>
      </c>
      <c r="B57" s="25"/>
      <c r="C57" s="4">
        <f>C54*5.58</f>
        <v>261.25560000000002</v>
      </c>
      <c r="D57" s="35"/>
      <c r="E57" s="35"/>
      <c r="F57" s="35"/>
    </row>
    <row r="58" spans="1:7" ht="45" hidden="1" x14ac:dyDescent="0.25">
      <c r="A58" s="6" t="s">
        <v>15</v>
      </c>
      <c r="B58" s="6"/>
      <c r="C58" s="4"/>
      <c r="D58" s="35"/>
      <c r="E58" s="35"/>
      <c r="F58" s="35"/>
    </row>
    <row r="59" spans="1:7" hidden="1" x14ac:dyDescent="0.25">
      <c r="A59" s="25" t="s">
        <v>11</v>
      </c>
      <c r="B59" s="25"/>
      <c r="C59" s="4">
        <f>C54*3.09</f>
        <v>144.6738</v>
      </c>
      <c r="D59" s="35"/>
      <c r="E59" s="35"/>
      <c r="F59" s="35"/>
    </row>
    <row r="60" spans="1:7" hidden="1" x14ac:dyDescent="0.25">
      <c r="A60" s="25" t="s">
        <v>12</v>
      </c>
      <c r="B60" s="25"/>
      <c r="C60" s="4">
        <f>C54*4.52</f>
        <v>211.62639999999999</v>
      </c>
      <c r="D60" s="35"/>
      <c r="E60" s="35"/>
      <c r="F60" s="35"/>
    </row>
    <row r="61" spans="1:7" s="18" customFormat="1" ht="27.75" customHeight="1" x14ac:dyDescent="0.25">
      <c r="A61" s="78" t="s">
        <v>45</v>
      </c>
      <c r="B61" s="79"/>
      <c r="C61" s="79"/>
      <c r="D61" s="86"/>
      <c r="E61" s="86"/>
      <c r="F61" s="86"/>
    </row>
    <row r="62" spans="1:7" s="18" customFormat="1" ht="60" hidden="1" customHeight="1" x14ac:dyDescent="0.25">
      <c r="A62" s="42"/>
      <c r="B62" s="55"/>
      <c r="C62" s="43"/>
      <c r="D62" s="36"/>
      <c r="E62" s="36"/>
      <c r="F62" s="36"/>
    </row>
    <row r="63" spans="1:7" s="18" customFormat="1" ht="88.5" customHeight="1" x14ac:dyDescent="0.25">
      <c r="A63" s="78"/>
      <c r="B63" s="79"/>
      <c r="C63" s="80"/>
      <c r="D63" s="52" t="s">
        <v>46</v>
      </c>
      <c r="E63" s="52" t="s">
        <v>46</v>
      </c>
      <c r="F63" s="52" t="s">
        <v>47</v>
      </c>
      <c r="G63" s="52" t="s">
        <v>47</v>
      </c>
    </row>
    <row r="64" spans="1:7" s="18" customFormat="1" ht="45.75" customHeight="1" x14ac:dyDescent="0.25">
      <c r="A64" s="81"/>
      <c r="B64" s="75" t="s">
        <v>54</v>
      </c>
      <c r="C64" s="73" t="s">
        <v>55</v>
      </c>
      <c r="D64" s="73" t="s">
        <v>52</v>
      </c>
      <c r="E64" s="73" t="s">
        <v>53</v>
      </c>
      <c r="F64" s="73" t="s">
        <v>52</v>
      </c>
      <c r="G64" s="73" t="s">
        <v>53</v>
      </c>
    </row>
    <row r="65" spans="1:7" s="18" customFormat="1" ht="31.5" hidden="1" customHeight="1" x14ac:dyDescent="0.25">
      <c r="A65" s="82"/>
      <c r="B65" s="76"/>
      <c r="C65" s="77"/>
      <c r="D65" s="74"/>
      <c r="E65" s="74"/>
      <c r="F65" s="74"/>
      <c r="G65" s="74"/>
    </row>
    <row r="66" spans="1:7" ht="17.25" customHeight="1" x14ac:dyDescent="0.25">
      <c r="A66" s="25" t="s">
        <v>1</v>
      </c>
      <c r="B66" s="25">
        <v>53.34</v>
      </c>
      <c r="C66" s="3">
        <v>55.14</v>
      </c>
      <c r="D66" s="3">
        <v>43.81</v>
      </c>
      <c r="E66" s="3">
        <v>45.3</v>
      </c>
      <c r="F66" s="3">
        <v>43.81</v>
      </c>
      <c r="G66" s="68">
        <v>45.3</v>
      </c>
    </row>
    <row r="67" spans="1:7" ht="45" x14ac:dyDescent="0.25">
      <c r="A67" s="6" t="s">
        <v>14</v>
      </c>
      <c r="B67" s="6"/>
      <c r="C67" s="3"/>
      <c r="D67" s="3"/>
      <c r="E67" s="3"/>
      <c r="F67" s="3"/>
      <c r="G67" s="62"/>
    </row>
    <row r="68" spans="1:7" x14ac:dyDescent="0.25">
      <c r="A68" s="25" t="s">
        <v>11</v>
      </c>
      <c r="B68" s="67">
        <f>B66*3.02</f>
        <v>161.08680000000001</v>
      </c>
      <c r="C68" s="4">
        <f>C66*3.02</f>
        <v>166.52279999999999</v>
      </c>
      <c r="D68" s="4">
        <f>D66*3.02</f>
        <v>132.30620000000002</v>
      </c>
      <c r="E68" s="4">
        <f>E66*3.02</f>
        <v>136.80599999999998</v>
      </c>
      <c r="F68" s="4">
        <f t="shared" ref="F68:G68" si="12">F66*3.02</f>
        <v>132.30620000000002</v>
      </c>
      <c r="G68" s="68">
        <f t="shared" si="12"/>
        <v>136.80599999999998</v>
      </c>
    </row>
    <row r="69" spans="1:7" x14ac:dyDescent="0.25">
      <c r="A69" s="25" t="s">
        <v>12</v>
      </c>
      <c r="B69" s="67">
        <f>B66*5.58</f>
        <v>297.63720000000001</v>
      </c>
      <c r="C69" s="4">
        <f>C66*5.58</f>
        <v>307.68119999999999</v>
      </c>
      <c r="D69" s="4">
        <f>D66*5.58</f>
        <v>244.45980000000003</v>
      </c>
      <c r="E69" s="4">
        <f>E66*5.58</f>
        <v>252.774</v>
      </c>
      <c r="F69" s="4">
        <f t="shared" ref="F69:G69" si="13">F66*5.58</f>
        <v>244.45980000000003</v>
      </c>
      <c r="G69" s="68">
        <f t="shared" si="13"/>
        <v>252.774</v>
      </c>
    </row>
    <row r="70" spans="1:7" ht="47.25" customHeight="1" x14ac:dyDescent="0.25">
      <c r="A70" s="6" t="s">
        <v>56</v>
      </c>
      <c r="B70" s="66"/>
      <c r="C70" s="4"/>
      <c r="D70" s="4"/>
      <c r="E70" s="4"/>
      <c r="F70" s="4"/>
      <c r="G70" s="68"/>
    </row>
    <row r="71" spans="1:7" x14ac:dyDescent="0.25">
      <c r="A71" s="25" t="s">
        <v>11</v>
      </c>
      <c r="B71" s="67">
        <f>B66*3.09</f>
        <v>164.82060000000001</v>
      </c>
      <c r="C71" s="4">
        <f>C66*3.09</f>
        <v>170.3826</v>
      </c>
      <c r="D71" s="4">
        <f>D66*3.09</f>
        <v>135.37289999999999</v>
      </c>
      <c r="E71" s="4">
        <f>E66*3.09</f>
        <v>139.97699999999998</v>
      </c>
      <c r="F71" s="4">
        <f t="shared" ref="F71:G71" si="14">F66*3.09</f>
        <v>135.37289999999999</v>
      </c>
      <c r="G71" s="68">
        <f t="shared" si="14"/>
        <v>139.97699999999998</v>
      </c>
    </row>
    <row r="72" spans="1:7" x14ac:dyDescent="0.25">
      <c r="A72" s="25" t="s">
        <v>12</v>
      </c>
      <c r="B72" s="67">
        <f>B66*4.52</f>
        <v>241.0968</v>
      </c>
      <c r="C72" s="4">
        <f>C66*4.52</f>
        <v>249.23279999999997</v>
      </c>
      <c r="D72" s="4">
        <f>D66*4.52</f>
        <v>198.02119999999999</v>
      </c>
      <c r="E72" s="4">
        <f>E66*4.52</f>
        <v>204.75599999999997</v>
      </c>
      <c r="F72" s="4">
        <f t="shared" ref="F72:G72" si="15">F66*4.52</f>
        <v>198.02119999999999</v>
      </c>
      <c r="G72" s="68">
        <f t="shared" si="15"/>
        <v>204.75599999999997</v>
      </c>
    </row>
    <row r="73" spans="1:7" s="17" customFormat="1" ht="30" customHeight="1" x14ac:dyDescent="0.25">
      <c r="A73" s="102" t="s">
        <v>42</v>
      </c>
      <c r="B73" s="103"/>
      <c r="C73" s="103"/>
      <c r="D73" s="104"/>
      <c r="E73" s="104"/>
      <c r="F73" s="104"/>
    </row>
    <row r="74" spans="1:7" s="17" customFormat="1" ht="19.5" customHeight="1" x14ac:dyDescent="0.25">
      <c r="A74" s="14" t="s">
        <v>8</v>
      </c>
      <c r="B74" s="14"/>
      <c r="C74" s="4">
        <v>14.15</v>
      </c>
      <c r="D74" s="35"/>
      <c r="E74" s="35"/>
      <c r="F74" s="35"/>
    </row>
    <row r="75" spans="1:7" s="17" customFormat="1" hidden="1" x14ac:dyDescent="0.25">
      <c r="A75" s="105" t="s">
        <v>22</v>
      </c>
      <c r="B75" s="105"/>
      <c r="C75" s="105"/>
      <c r="D75" s="21"/>
      <c r="E75" s="21"/>
      <c r="F75" s="21"/>
    </row>
    <row r="76" spans="1:7" s="17" customFormat="1" ht="32.25" hidden="1" customHeight="1" x14ac:dyDescent="0.25">
      <c r="A76" s="19" t="s">
        <v>9</v>
      </c>
      <c r="B76" s="19"/>
      <c r="C76" s="4">
        <v>6.7</v>
      </c>
      <c r="D76" s="4">
        <v>6.7</v>
      </c>
      <c r="E76" s="4"/>
      <c r="F76" s="4">
        <v>6.7</v>
      </c>
    </row>
    <row r="77" spans="1:7" s="17" customFormat="1" ht="32.25" hidden="1" customHeight="1" x14ac:dyDescent="0.25">
      <c r="A77" s="22" t="s">
        <v>23</v>
      </c>
      <c r="B77" s="22"/>
      <c r="C77" s="4"/>
      <c r="D77" s="4"/>
      <c r="E77" s="4"/>
      <c r="F77" s="4"/>
    </row>
    <row r="78" spans="1:7" s="17" customFormat="1" ht="29.25" hidden="1" customHeight="1" x14ac:dyDescent="0.25">
      <c r="A78" s="19" t="s">
        <v>19</v>
      </c>
      <c r="B78" s="19"/>
      <c r="C78" s="4">
        <v>13.55</v>
      </c>
      <c r="D78" s="4">
        <v>13.55</v>
      </c>
      <c r="E78" s="4"/>
      <c r="F78" s="4">
        <v>13.55</v>
      </c>
    </row>
    <row r="79" spans="1:7" s="17" customFormat="1" ht="29.25" hidden="1" customHeight="1" x14ac:dyDescent="0.25">
      <c r="A79" s="19" t="s">
        <v>19</v>
      </c>
      <c r="B79" s="19"/>
      <c r="C79" s="4">
        <v>14.09</v>
      </c>
      <c r="D79" s="4">
        <v>14.09</v>
      </c>
      <c r="E79" s="4"/>
      <c r="F79" s="4">
        <v>14.09</v>
      </c>
    </row>
    <row r="80" spans="1:7" s="17" customFormat="1" ht="29.25" hidden="1" customHeight="1" x14ac:dyDescent="0.25">
      <c r="A80" s="19" t="s">
        <v>19</v>
      </c>
      <c r="B80" s="19"/>
      <c r="C80" s="4">
        <v>14.46</v>
      </c>
      <c r="D80" s="4">
        <v>14.46</v>
      </c>
      <c r="E80" s="4"/>
      <c r="F80" s="4">
        <v>14.46</v>
      </c>
    </row>
    <row r="81" spans="1:10" s="17" customFormat="1" ht="34.5" hidden="1" customHeight="1" x14ac:dyDescent="0.25">
      <c r="A81" s="19" t="s">
        <v>19</v>
      </c>
      <c r="B81" s="19"/>
      <c r="C81" s="4">
        <v>15.02</v>
      </c>
      <c r="D81" s="4">
        <v>15.02</v>
      </c>
      <c r="E81" s="4"/>
      <c r="F81" s="4">
        <v>15.02</v>
      </c>
    </row>
    <row r="82" spans="1:10" s="17" customFormat="1" ht="31.5" hidden="1" customHeight="1" x14ac:dyDescent="0.25">
      <c r="A82" s="19" t="s">
        <v>19</v>
      </c>
      <c r="B82" s="19"/>
      <c r="C82" s="4">
        <v>15.07</v>
      </c>
      <c r="D82" s="4">
        <v>15.07</v>
      </c>
      <c r="E82" s="4"/>
      <c r="F82" s="4">
        <v>15.07</v>
      </c>
    </row>
    <row r="83" spans="1:10" s="17" customFormat="1" ht="33" hidden="1" customHeight="1" x14ac:dyDescent="0.25">
      <c r="A83" s="19" t="s">
        <v>19</v>
      </c>
      <c r="B83" s="19"/>
      <c r="C83" s="4">
        <v>15.15</v>
      </c>
      <c r="D83" s="4">
        <v>15.15</v>
      </c>
      <c r="E83" s="4"/>
      <c r="F83" s="4">
        <v>15.15</v>
      </c>
    </row>
    <row r="84" spans="1:10" s="9" customFormat="1" ht="15.75" hidden="1" customHeight="1" x14ac:dyDescent="0.2">
      <c r="A84" s="9" t="s">
        <v>20</v>
      </c>
      <c r="C84" s="10"/>
      <c r="D84" s="10"/>
      <c r="E84" s="10"/>
      <c r="F84" s="10"/>
      <c r="G84" s="16"/>
      <c r="H84" s="16"/>
      <c r="I84" s="16"/>
      <c r="J84" s="16"/>
    </row>
    <row r="85" spans="1:10" s="9" customFormat="1" ht="15.75" hidden="1" customHeight="1" x14ac:dyDescent="0.2">
      <c r="A85" s="9" t="s">
        <v>21</v>
      </c>
      <c r="C85" s="10"/>
      <c r="D85" s="10"/>
      <c r="E85" s="10"/>
      <c r="F85" s="10"/>
      <c r="G85" s="16"/>
      <c r="H85" s="16"/>
      <c r="I85" s="16"/>
      <c r="J85" s="16"/>
    </row>
    <row r="86" spans="1:10" hidden="1" x14ac:dyDescent="0.25"/>
  </sheetData>
  <mergeCells count="27">
    <mergeCell ref="A75:C75"/>
    <mergeCell ref="G32:G33"/>
    <mergeCell ref="A52:F52"/>
    <mergeCell ref="D64:D65"/>
    <mergeCell ref="E64:E65"/>
    <mergeCell ref="A73:F73"/>
    <mergeCell ref="F1:G1"/>
    <mergeCell ref="F2:G2"/>
    <mergeCell ref="F3:G3"/>
    <mergeCell ref="F4:G4"/>
    <mergeCell ref="A5:F5"/>
    <mergeCell ref="A6:F6"/>
    <mergeCell ref="G64:G65"/>
    <mergeCell ref="F64:F65"/>
    <mergeCell ref="B64:B65"/>
    <mergeCell ref="C64:C65"/>
    <mergeCell ref="A63:C63"/>
    <mergeCell ref="A64:A65"/>
    <mergeCell ref="A61:F61"/>
    <mergeCell ref="A7:G7"/>
    <mergeCell ref="A8:C8"/>
    <mergeCell ref="C9:G9"/>
    <mergeCell ref="A11:G11"/>
    <mergeCell ref="A30:G30"/>
    <mergeCell ref="D32:D33"/>
    <mergeCell ref="E32:E33"/>
    <mergeCell ref="F32:F33"/>
  </mergeCells>
  <pageMargins left="0.43307086614173229" right="0.23622047244094491" top="0.15748031496062992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3"/>
  <sheetViews>
    <sheetView workbookViewId="0">
      <selection activeCell="F53" sqref="F53"/>
    </sheetView>
  </sheetViews>
  <sheetFormatPr defaultRowHeight="15" x14ac:dyDescent="0.25"/>
  <cols>
    <col min="1" max="1" width="67.85546875" style="45" customWidth="1"/>
    <col min="2" max="2" width="11.140625" style="5" customWidth="1"/>
    <col min="3" max="3" width="11.85546875" style="5" customWidth="1"/>
    <col min="4" max="4" width="19.85546875" style="5" customWidth="1"/>
    <col min="5" max="5" width="20.5703125" style="15" customWidth="1"/>
    <col min="6" max="8" width="9.140625" style="15"/>
  </cols>
  <sheetData>
    <row r="1" spans="1:8" ht="27.75" customHeight="1" x14ac:dyDescent="0.25">
      <c r="B1" s="1"/>
      <c r="C1" s="1"/>
      <c r="D1" s="83" t="s">
        <v>10</v>
      </c>
      <c r="E1" s="70"/>
    </row>
    <row r="2" spans="1:8" ht="23.25" customHeight="1" x14ac:dyDescent="0.25">
      <c r="B2" s="1"/>
      <c r="C2" s="1"/>
      <c r="D2" s="84" t="s">
        <v>36</v>
      </c>
      <c r="E2" s="85"/>
    </row>
    <row r="3" spans="1:8" ht="41.25" customHeight="1" x14ac:dyDescent="0.25">
      <c r="B3" s="1"/>
      <c r="C3" s="1"/>
      <c r="D3" s="84" t="s">
        <v>37</v>
      </c>
      <c r="E3" s="85"/>
    </row>
    <row r="4" spans="1:8" ht="18" customHeight="1" x14ac:dyDescent="0.25">
      <c r="B4" s="1"/>
      <c r="C4" s="1"/>
      <c r="D4" s="84" t="s">
        <v>48</v>
      </c>
      <c r="E4" s="85"/>
    </row>
    <row r="5" spans="1:8" ht="23.25" customHeight="1" x14ac:dyDescent="0.25">
      <c r="A5" s="70" t="s">
        <v>24</v>
      </c>
      <c r="B5" s="70"/>
      <c r="C5" s="70"/>
      <c r="D5" s="70"/>
      <c r="E5" s="70"/>
    </row>
    <row r="6" spans="1:8" ht="27" customHeight="1" x14ac:dyDescent="0.25">
      <c r="A6" s="70" t="s">
        <v>25</v>
      </c>
      <c r="B6" s="70"/>
      <c r="C6" s="70"/>
      <c r="D6" s="70"/>
      <c r="E6" s="70"/>
    </row>
    <row r="7" spans="1:8" s="45" customFormat="1" ht="41.25" customHeight="1" x14ac:dyDescent="0.25">
      <c r="A7" s="87" t="s">
        <v>59</v>
      </c>
      <c r="B7" s="87"/>
      <c r="C7" s="87"/>
      <c r="D7" s="87"/>
      <c r="E7" s="88"/>
    </row>
    <row r="8" spans="1:8" s="45" customFormat="1" ht="34.5" hidden="1" customHeight="1" x14ac:dyDescent="0.25">
      <c r="A8" s="89"/>
      <c r="B8" s="90"/>
      <c r="C8" s="8"/>
      <c r="D8" s="8"/>
    </row>
    <row r="9" spans="1:8" ht="30" customHeight="1" x14ac:dyDescent="0.25">
      <c r="A9" s="7" t="s">
        <v>0</v>
      </c>
      <c r="B9" s="91" t="s">
        <v>18</v>
      </c>
      <c r="C9" s="92"/>
      <c r="D9" s="92"/>
      <c r="E9" s="93"/>
    </row>
    <row r="10" spans="1:8" ht="98.25" customHeight="1" x14ac:dyDescent="0.25">
      <c r="A10" s="26"/>
      <c r="B10" s="64" t="s">
        <v>54</v>
      </c>
      <c r="C10" s="64" t="s">
        <v>55</v>
      </c>
      <c r="D10" s="69" t="s">
        <v>57</v>
      </c>
      <c r="E10" s="64" t="s">
        <v>58</v>
      </c>
      <c r="H10" s="53"/>
    </row>
    <row r="11" spans="1:8" s="20" customFormat="1" ht="29.25" customHeight="1" x14ac:dyDescent="0.25">
      <c r="A11" s="94" t="s">
        <v>29</v>
      </c>
      <c r="B11" s="95"/>
      <c r="C11" s="95"/>
      <c r="D11" s="95"/>
      <c r="E11" s="96"/>
    </row>
    <row r="12" spans="1:8" ht="24" customHeight="1" x14ac:dyDescent="0.25">
      <c r="A12" s="25" t="s">
        <v>1</v>
      </c>
      <c r="B12" s="3">
        <v>65.209999999999994</v>
      </c>
      <c r="C12" s="3">
        <v>106.2</v>
      </c>
      <c r="D12" s="47">
        <v>34.299999999999997</v>
      </c>
      <c r="E12" s="51">
        <v>35.46</v>
      </c>
    </row>
    <row r="13" spans="1:8" ht="31.5" customHeight="1" x14ac:dyDescent="0.25">
      <c r="A13" s="6" t="s">
        <v>14</v>
      </c>
      <c r="B13" s="3"/>
      <c r="C13" s="3"/>
      <c r="D13" s="47"/>
      <c r="E13" s="51"/>
    </row>
    <row r="14" spans="1:8" ht="26.25" customHeight="1" x14ac:dyDescent="0.25">
      <c r="A14" s="25" t="s">
        <v>11</v>
      </c>
      <c r="B14" s="3">
        <f>B12*3.02</f>
        <v>196.93419999999998</v>
      </c>
      <c r="C14" s="3">
        <f>C12*3.02</f>
        <v>320.72399999999999</v>
      </c>
      <c r="D14" s="47">
        <v>103.586</v>
      </c>
      <c r="E14" s="51">
        <f>E12*3.02</f>
        <v>107.08920000000001</v>
      </c>
    </row>
    <row r="15" spans="1:8" ht="21" customHeight="1" x14ac:dyDescent="0.25">
      <c r="A15" s="25" t="s">
        <v>12</v>
      </c>
      <c r="B15" s="3">
        <f>B12*5.58</f>
        <v>363.87179999999995</v>
      </c>
      <c r="C15" s="3">
        <f>C12*5.58</f>
        <v>592.596</v>
      </c>
      <c r="D15" s="47">
        <v>191.39399999999998</v>
      </c>
      <c r="E15" s="51">
        <f>E12*5.58</f>
        <v>197.86680000000001</v>
      </c>
    </row>
    <row r="16" spans="1:8" ht="30" x14ac:dyDescent="0.25">
      <c r="A16" s="6" t="s">
        <v>15</v>
      </c>
      <c r="B16" s="3"/>
      <c r="C16" s="3"/>
      <c r="D16" s="47"/>
      <c r="E16" s="51"/>
    </row>
    <row r="17" spans="1:5" ht="24.75" customHeight="1" x14ac:dyDescent="0.25">
      <c r="A17" s="25" t="s">
        <v>11</v>
      </c>
      <c r="B17" s="3">
        <f>B12*3.09</f>
        <v>201.49889999999996</v>
      </c>
      <c r="C17" s="3">
        <f>C12*3.09</f>
        <v>328.15800000000002</v>
      </c>
      <c r="D17" s="47">
        <v>105.98699999999998</v>
      </c>
      <c r="E17" s="51">
        <f>E12*3.09</f>
        <v>109.5714</v>
      </c>
    </row>
    <row r="18" spans="1:5" ht="23.25" customHeight="1" x14ac:dyDescent="0.25">
      <c r="A18" s="25" t="s">
        <v>12</v>
      </c>
      <c r="B18" s="3">
        <f>B12*4.52</f>
        <v>294.74919999999992</v>
      </c>
      <c r="C18" s="3">
        <f>C12*4.52</f>
        <v>480.02399999999994</v>
      </c>
      <c r="D18" s="47">
        <v>155.03599999999997</v>
      </c>
      <c r="E18" s="51">
        <f>E12*4.52</f>
        <v>160.27919999999997</v>
      </c>
    </row>
    <row r="19" spans="1:5" ht="24.75" customHeight="1" x14ac:dyDescent="0.25">
      <c r="A19" s="12" t="s">
        <v>16</v>
      </c>
      <c r="B19" s="3"/>
      <c r="C19" s="3"/>
      <c r="D19" s="47"/>
      <c r="E19" s="51"/>
    </row>
    <row r="20" spans="1:5" ht="21" customHeight="1" x14ac:dyDescent="0.25">
      <c r="A20" s="25" t="s">
        <v>17</v>
      </c>
      <c r="B20" s="3">
        <f>B12*1.4</f>
        <v>91.293999999999983</v>
      </c>
      <c r="C20" s="3">
        <f>C12*1.4</f>
        <v>148.68</v>
      </c>
      <c r="D20" s="47">
        <v>48.019999999999996</v>
      </c>
      <c r="E20" s="51">
        <f>E12*1.4</f>
        <v>49.643999999999998</v>
      </c>
    </row>
    <row r="21" spans="1:5" ht="19.5" customHeight="1" x14ac:dyDescent="0.25">
      <c r="A21" s="25" t="s">
        <v>13</v>
      </c>
      <c r="B21" s="3">
        <f>B12*0.6</f>
        <v>39.125999999999998</v>
      </c>
      <c r="C21" s="3">
        <f>C12*0.6</f>
        <v>63.72</v>
      </c>
      <c r="D21" s="47">
        <v>20.58</v>
      </c>
      <c r="E21" s="51">
        <f>E12*0.6</f>
        <v>21.276</v>
      </c>
    </row>
    <row r="22" spans="1:5" x14ac:dyDescent="0.25">
      <c r="A22" s="25"/>
      <c r="B22" s="4"/>
      <c r="C22" s="4"/>
      <c r="D22" s="48"/>
      <c r="E22" s="51"/>
    </row>
    <row r="23" spans="1:5" ht="18.75" customHeight="1" x14ac:dyDescent="0.25">
      <c r="A23" s="25" t="s">
        <v>2</v>
      </c>
      <c r="B23" s="3">
        <f>B12*1.4</f>
        <v>91.293999999999983</v>
      </c>
      <c r="C23" s="3">
        <f>C12*1.4</f>
        <v>148.68</v>
      </c>
      <c r="D23" s="47">
        <v>48.019999999999996</v>
      </c>
      <c r="E23" s="51">
        <f>E12*1.4</f>
        <v>49.643999999999998</v>
      </c>
    </row>
    <row r="24" spans="1:5" ht="22.5" customHeight="1" x14ac:dyDescent="0.25">
      <c r="A24" s="25" t="s">
        <v>3</v>
      </c>
      <c r="B24" s="3">
        <f>B12*0.5</f>
        <v>32.604999999999997</v>
      </c>
      <c r="C24" s="3">
        <f>C12*0.5</f>
        <v>53.1</v>
      </c>
      <c r="D24" s="47">
        <v>17.149999999999999</v>
      </c>
      <c r="E24" s="51">
        <f>E12*0.5</f>
        <v>17.73</v>
      </c>
    </row>
    <row r="25" spans="1:5" ht="21.75" customHeight="1" x14ac:dyDescent="0.25">
      <c r="A25" s="25" t="s">
        <v>4</v>
      </c>
      <c r="B25" s="3">
        <f>B12*0.15</f>
        <v>9.7814999999999994</v>
      </c>
      <c r="C25" s="3">
        <f>C12*0.15</f>
        <v>15.93</v>
      </c>
      <c r="D25" s="47">
        <v>5.1449999999999996</v>
      </c>
      <c r="E25" s="51">
        <f>E12*0.15</f>
        <v>5.319</v>
      </c>
    </row>
    <row r="26" spans="1:5" ht="21" customHeight="1" x14ac:dyDescent="0.25">
      <c r="A26" s="25" t="s">
        <v>5</v>
      </c>
      <c r="B26" s="3">
        <f>B12*2.1</f>
        <v>136.941</v>
      </c>
      <c r="C26" s="3">
        <f>C12*2.1</f>
        <v>223.02</v>
      </c>
      <c r="D26" s="47">
        <v>72.03</v>
      </c>
      <c r="E26" s="51">
        <f>E12*2.1</f>
        <v>74.466000000000008</v>
      </c>
    </row>
    <row r="27" spans="1:5" ht="22.5" customHeight="1" x14ac:dyDescent="0.25">
      <c r="A27" s="25" t="s">
        <v>6</v>
      </c>
      <c r="B27" s="3">
        <f>B12*0.08</f>
        <v>5.2167999999999992</v>
      </c>
      <c r="C27" s="3">
        <f>C12*0.08</f>
        <v>8.4960000000000004</v>
      </c>
      <c r="D27" s="47">
        <v>2.7439999999999998</v>
      </c>
      <c r="E27" s="51">
        <f>E12*0.08</f>
        <v>2.8368000000000002</v>
      </c>
    </row>
    <row r="28" spans="1:5" ht="22.5" customHeight="1" x14ac:dyDescent="0.25">
      <c r="A28" s="25" t="s">
        <v>7</v>
      </c>
      <c r="B28" s="3">
        <f>B12*0.01</f>
        <v>0.6520999999999999</v>
      </c>
      <c r="C28" s="3">
        <f>C12*0.01</f>
        <v>1.0620000000000001</v>
      </c>
      <c r="D28" s="47">
        <v>0.34299999999999997</v>
      </c>
      <c r="E28" s="51">
        <f>E12*0.01</f>
        <v>0.35460000000000003</v>
      </c>
    </row>
    <row r="29" spans="1:5" hidden="1" x14ac:dyDescent="0.25">
      <c r="A29" s="94" t="s">
        <v>30</v>
      </c>
      <c r="B29" s="95"/>
      <c r="C29" s="95"/>
      <c r="D29" s="95"/>
      <c r="E29" s="96"/>
    </row>
    <row r="30" spans="1:5" ht="69.75" hidden="1" customHeight="1" x14ac:dyDescent="0.25">
      <c r="A30" s="106"/>
      <c r="B30" s="107"/>
      <c r="C30" s="32" t="s">
        <v>33</v>
      </c>
      <c r="D30" s="49" t="s">
        <v>35</v>
      </c>
      <c r="E30" s="50"/>
    </row>
    <row r="31" spans="1:5" ht="42" hidden="1" customHeight="1" x14ac:dyDescent="0.25">
      <c r="A31" s="44"/>
      <c r="B31" s="41"/>
      <c r="C31" s="108" t="s">
        <v>34</v>
      </c>
      <c r="D31" s="108" t="s">
        <v>34</v>
      </c>
      <c r="E31" s="50"/>
    </row>
    <row r="32" spans="1:5" hidden="1" x14ac:dyDescent="0.25">
      <c r="A32" s="44"/>
      <c r="B32" s="2" t="s">
        <v>26</v>
      </c>
      <c r="C32" s="109"/>
      <c r="D32" s="109"/>
      <c r="E32" s="50"/>
    </row>
    <row r="33" spans="1:5" hidden="1" x14ac:dyDescent="0.25">
      <c r="A33" s="25" t="s">
        <v>1</v>
      </c>
      <c r="B33" s="3">
        <v>39.71</v>
      </c>
      <c r="C33" s="3">
        <v>28.4</v>
      </c>
      <c r="D33" s="47">
        <v>30.28</v>
      </c>
      <c r="E33" s="50"/>
    </row>
    <row r="34" spans="1:5" ht="30" hidden="1" x14ac:dyDescent="0.25">
      <c r="A34" s="6" t="s">
        <v>14</v>
      </c>
      <c r="B34" s="3"/>
      <c r="C34" s="3"/>
      <c r="D34" s="47"/>
      <c r="E34" s="50"/>
    </row>
    <row r="35" spans="1:5" hidden="1" x14ac:dyDescent="0.25">
      <c r="A35" s="25" t="s">
        <v>11</v>
      </c>
      <c r="B35" s="3">
        <f>B33*3.02</f>
        <v>119.9242</v>
      </c>
      <c r="C35" s="3">
        <f>C33*3.02</f>
        <v>85.768000000000001</v>
      </c>
      <c r="D35" s="47">
        <f>D33*3.02</f>
        <v>91.445599999999999</v>
      </c>
      <c r="E35" s="50"/>
    </row>
    <row r="36" spans="1:5" hidden="1" x14ac:dyDescent="0.25">
      <c r="A36" s="25" t="s">
        <v>12</v>
      </c>
      <c r="B36" s="3">
        <f>B33*5.58</f>
        <v>221.58180000000002</v>
      </c>
      <c r="C36" s="3">
        <f>C33*5.58</f>
        <v>158.47199999999998</v>
      </c>
      <c r="D36" s="47">
        <f>D33*5.58</f>
        <v>168.9624</v>
      </c>
      <c r="E36" s="50"/>
    </row>
    <row r="37" spans="1:5" ht="30" hidden="1" x14ac:dyDescent="0.25">
      <c r="A37" s="6" t="s">
        <v>15</v>
      </c>
      <c r="B37" s="3"/>
      <c r="C37" s="3"/>
      <c r="D37" s="47"/>
      <c r="E37" s="50"/>
    </row>
    <row r="38" spans="1:5" hidden="1" x14ac:dyDescent="0.25">
      <c r="A38" s="25" t="s">
        <v>11</v>
      </c>
      <c r="B38" s="3">
        <f>B33*3.09</f>
        <v>122.70389999999999</v>
      </c>
      <c r="C38" s="3">
        <f>C33*3.09</f>
        <v>87.755999999999986</v>
      </c>
      <c r="D38" s="47">
        <f>D33*3.09</f>
        <v>93.565200000000004</v>
      </c>
      <c r="E38" s="50"/>
    </row>
    <row r="39" spans="1:5" hidden="1" x14ac:dyDescent="0.25">
      <c r="A39" s="25" t="s">
        <v>12</v>
      </c>
      <c r="B39" s="3">
        <f>B33*4.52</f>
        <v>179.48919999999998</v>
      </c>
      <c r="C39" s="3">
        <f>C33*4.52</f>
        <v>128.36799999999999</v>
      </c>
      <c r="D39" s="47">
        <f>D33*4.52</f>
        <v>136.8656</v>
      </c>
      <c r="E39" s="50"/>
    </row>
    <row r="40" spans="1:5" hidden="1" x14ac:dyDescent="0.25">
      <c r="A40" s="25"/>
      <c r="B40" s="3"/>
      <c r="C40" s="3"/>
      <c r="D40" s="47"/>
      <c r="E40" s="50"/>
    </row>
    <row r="41" spans="1:5" hidden="1" x14ac:dyDescent="0.25">
      <c r="A41" s="12" t="s">
        <v>16</v>
      </c>
      <c r="B41" s="3"/>
      <c r="C41" s="3"/>
      <c r="D41" s="47"/>
      <c r="E41" s="50"/>
    </row>
    <row r="42" spans="1:5" hidden="1" x14ac:dyDescent="0.25">
      <c r="A42" s="25" t="s">
        <v>17</v>
      </c>
      <c r="B42" s="3">
        <f>B33*1.4</f>
        <v>55.594000000000001</v>
      </c>
      <c r="C42" s="3">
        <f>C33*1.4</f>
        <v>39.76</v>
      </c>
      <c r="D42" s="47">
        <f>D33*1.4</f>
        <v>42.391999999999996</v>
      </c>
      <c r="E42" s="50"/>
    </row>
    <row r="43" spans="1:5" hidden="1" x14ac:dyDescent="0.25">
      <c r="A43" s="25" t="s">
        <v>13</v>
      </c>
      <c r="B43" s="3">
        <f>B33*0.6</f>
        <v>23.826000000000001</v>
      </c>
      <c r="C43" s="3">
        <f>C33*0.6</f>
        <v>17.04</v>
      </c>
      <c r="D43" s="47">
        <f>D33*0.6</f>
        <v>18.167999999999999</v>
      </c>
      <c r="E43" s="50"/>
    </row>
    <row r="44" spans="1:5" hidden="1" x14ac:dyDescent="0.25">
      <c r="A44" s="25"/>
      <c r="B44" s="4"/>
      <c r="C44" s="4"/>
      <c r="D44" s="48"/>
      <c r="E44" s="50"/>
    </row>
    <row r="45" spans="1:5" hidden="1" x14ac:dyDescent="0.25">
      <c r="A45" s="25" t="s">
        <v>2</v>
      </c>
      <c r="B45" s="3">
        <f>B33*1.4</f>
        <v>55.594000000000001</v>
      </c>
      <c r="C45" s="3">
        <f>C33*1.4</f>
        <v>39.76</v>
      </c>
      <c r="D45" s="47">
        <f>D33*1.4</f>
        <v>42.391999999999996</v>
      </c>
      <c r="E45" s="50"/>
    </row>
    <row r="46" spans="1:5" hidden="1" x14ac:dyDescent="0.25">
      <c r="A46" s="25" t="s">
        <v>3</v>
      </c>
      <c r="B46" s="3">
        <f>B33*0.5</f>
        <v>19.855</v>
      </c>
      <c r="C46" s="3">
        <f>C33*0.5</f>
        <v>14.2</v>
      </c>
      <c r="D46" s="47">
        <f>D33*0.5</f>
        <v>15.14</v>
      </c>
      <c r="E46" s="50"/>
    </row>
    <row r="47" spans="1:5" hidden="1" x14ac:dyDescent="0.25">
      <c r="A47" s="25" t="s">
        <v>4</v>
      </c>
      <c r="B47" s="3">
        <f>B33*0.15</f>
        <v>5.9565000000000001</v>
      </c>
      <c r="C47" s="3">
        <f>C33*0.15</f>
        <v>4.26</v>
      </c>
      <c r="D47" s="47">
        <f>D33*0.15</f>
        <v>4.5419999999999998</v>
      </c>
      <c r="E47" s="50"/>
    </row>
    <row r="48" spans="1:5" hidden="1" x14ac:dyDescent="0.25">
      <c r="A48" s="25" t="s">
        <v>5</v>
      </c>
      <c r="B48" s="3">
        <f>B33*2.1</f>
        <v>83.391000000000005</v>
      </c>
      <c r="C48" s="3">
        <f>C33*2.1</f>
        <v>59.64</v>
      </c>
      <c r="D48" s="47">
        <f>D33*2.1</f>
        <v>63.588000000000008</v>
      </c>
      <c r="E48" s="50"/>
    </row>
    <row r="49" spans="1:5" hidden="1" x14ac:dyDescent="0.25">
      <c r="A49" s="25" t="s">
        <v>6</v>
      </c>
      <c r="B49" s="3">
        <f>B33*0.08</f>
        <v>3.1768000000000001</v>
      </c>
      <c r="C49" s="3">
        <f>C33*0.08</f>
        <v>2.2719999999999998</v>
      </c>
      <c r="D49" s="47">
        <f>D33*0.08</f>
        <v>2.4224000000000001</v>
      </c>
      <c r="E49" s="50"/>
    </row>
    <row r="50" spans="1:5" hidden="1" x14ac:dyDescent="0.25">
      <c r="A50" s="25" t="s">
        <v>7</v>
      </c>
      <c r="B50" s="3">
        <f>B33*0.01</f>
        <v>0.39710000000000001</v>
      </c>
      <c r="C50" s="3">
        <f>C33*0.01</f>
        <v>0.28399999999999997</v>
      </c>
      <c r="D50" s="47">
        <f>D33*0.01</f>
        <v>0.30280000000000001</v>
      </c>
      <c r="E50" s="50"/>
    </row>
    <row r="51" spans="1:5" s="18" customFormat="1" ht="36.75" customHeight="1" x14ac:dyDescent="0.25">
      <c r="A51" s="110" t="s">
        <v>41</v>
      </c>
      <c r="B51" s="111"/>
      <c r="C51" s="112"/>
      <c r="D51" s="112"/>
    </row>
    <row r="52" spans="1:5" s="18" customFormat="1" ht="48.75" customHeight="1" x14ac:dyDescent="0.25">
      <c r="A52" s="23"/>
      <c r="B52" s="64" t="s">
        <v>54</v>
      </c>
      <c r="C52" s="64" t="s">
        <v>55</v>
      </c>
      <c r="D52" s="69" t="s">
        <v>57</v>
      </c>
      <c r="E52" s="64" t="s">
        <v>58</v>
      </c>
    </row>
    <row r="53" spans="1:5" ht="30" customHeight="1" x14ac:dyDescent="0.25">
      <c r="A53" s="25" t="s">
        <v>1</v>
      </c>
      <c r="B53" s="3">
        <v>46.82</v>
      </c>
      <c r="C53" s="3">
        <v>48.41</v>
      </c>
      <c r="D53" s="3">
        <v>43.81</v>
      </c>
      <c r="E53" s="51">
        <v>45.3</v>
      </c>
    </row>
    <row r="54" spans="1:5" ht="37.5" customHeight="1" x14ac:dyDescent="0.25">
      <c r="A54" s="6" t="s">
        <v>49</v>
      </c>
      <c r="B54" s="3"/>
      <c r="C54" s="3"/>
      <c r="D54" s="3"/>
      <c r="E54" s="51"/>
    </row>
    <row r="55" spans="1:5" ht="20.25" customHeight="1" x14ac:dyDescent="0.25">
      <c r="A55" s="25" t="s">
        <v>11</v>
      </c>
      <c r="B55" s="4">
        <f>B53*3.02</f>
        <v>141.3964</v>
      </c>
      <c r="C55" s="4">
        <f>C53*3.02</f>
        <v>146.19819999999999</v>
      </c>
      <c r="D55" s="4">
        <f>D53*3.02</f>
        <v>132.30620000000002</v>
      </c>
      <c r="E55" s="51">
        <f>E53*3.02</f>
        <v>136.80599999999998</v>
      </c>
    </row>
    <row r="56" spans="1:5" ht="26.25" customHeight="1" x14ac:dyDescent="0.25">
      <c r="A56" s="25" t="s">
        <v>12</v>
      </c>
      <c r="B56" s="4">
        <f>B53*5.58</f>
        <v>261.25560000000002</v>
      </c>
      <c r="C56" s="4">
        <f>C53*5.58</f>
        <v>270.12779999999998</v>
      </c>
      <c r="D56" s="4">
        <f>D53*5.58</f>
        <v>244.45980000000003</v>
      </c>
      <c r="E56" s="51">
        <f>E53*5.58</f>
        <v>252.774</v>
      </c>
    </row>
    <row r="57" spans="1:5" ht="38.25" customHeight="1" x14ac:dyDescent="0.25">
      <c r="A57" s="6" t="s">
        <v>50</v>
      </c>
      <c r="B57" s="4"/>
      <c r="C57" s="4"/>
      <c r="D57" s="4"/>
      <c r="E57" s="51"/>
    </row>
    <row r="58" spans="1:5" ht="21" customHeight="1" x14ac:dyDescent="0.25">
      <c r="A58" s="25" t="s">
        <v>11</v>
      </c>
      <c r="B58" s="4">
        <f>B53*3.09</f>
        <v>144.6738</v>
      </c>
      <c r="C58" s="4">
        <f>C53*3.09</f>
        <v>149.58689999999999</v>
      </c>
      <c r="D58" s="4">
        <f>D53*3.09</f>
        <v>135.37289999999999</v>
      </c>
      <c r="E58" s="51">
        <f>E53*3.09</f>
        <v>139.97699999999998</v>
      </c>
    </row>
    <row r="59" spans="1:5" ht="24" customHeight="1" x14ac:dyDescent="0.25">
      <c r="A59" s="25" t="s">
        <v>12</v>
      </c>
      <c r="B59" s="4">
        <f>B53*4.52</f>
        <v>211.62639999999999</v>
      </c>
      <c r="C59" s="4">
        <f>C53*4.52</f>
        <v>218.81319999999997</v>
      </c>
      <c r="D59" s="4">
        <f>D53*4.52</f>
        <v>198.02119999999999</v>
      </c>
      <c r="E59" s="51">
        <f>E53*4.52</f>
        <v>204.75599999999997</v>
      </c>
    </row>
    <row r="60" spans="1:5" s="18" customFormat="1" ht="27.75" hidden="1" customHeight="1" x14ac:dyDescent="0.25">
      <c r="A60" s="78" t="s">
        <v>32</v>
      </c>
      <c r="B60" s="79"/>
      <c r="C60" s="86"/>
      <c r="D60" s="86"/>
    </row>
    <row r="61" spans="1:5" s="18" customFormat="1" ht="60" hidden="1" customHeight="1" x14ac:dyDescent="0.25">
      <c r="A61" s="42"/>
      <c r="B61" s="43"/>
      <c r="C61" s="36"/>
      <c r="D61" s="36"/>
    </row>
    <row r="62" spans="1:5" s="18" customFormat="1" ht="48.75" hidden="1" customHeight="1" x14ac:dyDescent="0.25">
      <c r="A62" s="23"/>
      <c r="B62" s="2" t="s">
        <v>26</v>
      </c>
      <c r="C62" s="36"/>
      <c r="D62" s="36"/>
    </row>
    <row r="63" spans="1:5" hidden="1" x14ac:dyDescent="0.25">
      <c r="A63" s="25" t="s">
        <v>1</v>
      </c>
      <c r="B63" s="3">
        <v>53.34</v>
      </c>
      <c r="C63" s="34"/>
      <c r="D63" s="34"/>
    </row>
    <row r="64" spans="1:5" ht="30" hidden="1" x14ac:dyDescent="0.25">
      <c r="A64" s="6" t="s">
        <v>14</v>
      </c>
      <c r="B64" s="3"/>
      <c r="C64" s="34"/>
      <c r="D64" s="34"/>
    </row>
    <row r="65" spans="1:4" hidden="1" x14ac:dyDescent="0.25">
      <c r="A65" s="25" t="s">
        <v>11</v>
      </c>
      <c r="B65" s="4">
        <f>B63*3.02</f>
        <v>161.08680000000001</v>
      </c>
      <c r="C65" s="35"/>
      <c r="D65" s="35"/>
    </row>
    <row r="66" spans="1:4" hidden="1" x14ac:dyDescent="0.25">
      <c r="A66" s="25" t="s">
        <v>12</v>
      </c>
      <c r="B66" s="4">
        <f>B63*5.58</f>
        <v>297.63720000000001</v>
      </c>
      <c r="C66" s="35"/>
      <c r="D66" s="35"/>
    </row>
    <row r="67" spans="1:4" ht="30" hidden="1" x14ac:dyDescent="0.25">
      <c r="A67" s="6" t="s">
        <v>15</v>
      </c>
      <c r="B67" s="4"/>
      <c r="C67" s="35"/>
      <c r="D67" s="35"/>
    </row>
    <row r="68" spans="1:4" hidden="1" x14ac:dyDescent="0.25">
      <c r="A68" s="25" t="s">
        <v>11</v>
      </c>
      <c r="B68" s="4">
        <f>B63*3.09</f>
        <v>164.82060000000001</v>
      </c>
      <c r="C68" s="35"/>
      <c r="D68" s="35"/>
    </row>
    <row r="69" spans="1:4" hidden="1" x14ac:dyDescent="0.25">
      <c r="A69" s="25" t="s">
        <v>12</v>
      </c>
      <c r="B69" s="4">
        <f>B63*4.52</f>
        <v>241.0968</v>
      </c>
      <c r="C69" s="35"/>
      <c r="D69" s="35"/>
    </row>
    <row r="70" spans="1:4" s="17" customFormat="1" ht="30.75" customHeight="1" x14ac:dyDescent="0.25">
      <c r="A70" s="113" t="s">
        <v>42</v>
      </c>
      <c r="B70" s="114"/>
      <c r="C70" s="115"/>
      <c r="D70" s="115"/>
    </row>
    <row r="71" spans="1:4" s="17" customFormat="1" ht="20.25" customHeight="1" x14ac:dyDescent="0.25">
      <c r="A71" s="14" t="s">
        <v>8</v>
      </c>
      <c r="B71" s="4">
        <v>14.15</v>
      </c>
      <c r="C71" s="35"/>
      <c r="D71" s="35"/>
    </row>
    <row r="72" spans="1:4" s="17" customFormat="1" hidden="1" x14ac:dyDescent="0.25">
      <c r="A72" s="105" t="s">
        <v>22</v>
      </c>
      <c r="B72" s="105"/>
      <c r="C72" s="21"/>
      <c r="D72" s="21"/>
    </row>
    <row r="73" spans="1:4" s="17" customFormat="1" ht="32.25" hidden="1" customHeight="1" x14ac:dyDescent="0.25">
      <c r="A73" s="19" t="s">
        <v>9</v>
      </c>
      <c r="B73" s="4">
        <v>6.7</v>
      </c>
      <c r="C73" s="4">
        <v>6.7</v>
      </c>
      <c r="D73" s="4">
        <v>6.7</v>
      </c>
    </row>
    <row r="74" spans="1:4" s="17" customFormat="1" ht="32.25" hidden="1" customHeight="1" x14ac:dyDescent="0.25">
      <c r="A74" s="22" t="s">
        <v>23</v>
      </c>
      <c r="B74" s="4"/>
      <c r="C74" s="4"/>
      <c r="D74" s="4"/>
    </row>
    <row r="75" spans="1:4" s="17" customFormat="1" ht="29.25" hidden="1" customHeight="1" x14ac:dyDescent="0.25">
      <c r="A75" s="19" t="s">
        <v>19</v>
      </c>
      <c r="B75" s="4">
        <v>13.55</v>
      </c>
      <c r="C75" s="4">
        <v>13.55</v>
      </c>
      <c r="D75" s="4">
        <v>13.55</v>
      </c>
    </row>
    <row r="76" spans="1:4" s="17" customFormat="1" ht="29.25" hidden="1" customHeight="1" x14ac:dyDescent="0.25">
      <c r="A76" s="19" t="s">
        <v>19</v>
      </c>
      <c r="B76" s="4">
        <v>14.09</v>
      </c>
      <c r="C76" s="4">
        <v>14.09</v>
      </c>
      <c r="D76" s="4">
        <v>14.09</v>
      </c>
    </row>
    <row r="77" spans="1:4" s="17" customFormat="1" ht="29.25" hidden="1" customHeight="1" x14ac:dyDescent="0.25">
      <c r="A77" s="19" t="s">
        <v>19</v>
      </c>
      <c r="B77" s="4">
        <v>14.46</v>
      </c>
      <c r="C77" s="4">
        <v>14.46</v>
      </c>
      <c r="D77" s="4">
        <v>14.46</v>
      </c>
    </row>
    <row r="78" spans="1:4" s="17" customFormat="1" ht="34.5" hidden="1" customHeight="1" x14ac:dyDescent="0.25">
      <c r="A78" s="19" t="s">
        <v>19</v>
      </c>
      <c r="B78" s="4">
        <v>15.02</v>
      </c>
      <c r="C78" s="4">
        <v>15.02</v>
      </c>
      <c r="D78" s="4">
        <v>15.02</v>
      </c>
    </row>
    <row r="79" spans="1:4" s="17" customFormat="1" ht="31.5" hidden="1" customHeight="1" x14ac:dyDescent="0.25">
      <c r="A79" s="19" t="s">
        <v>19</v>
      </c>
      <c r="B79" s="4">
        <v>15.07</v>
      </c>
      <c r="C79" s="4">
        <v>15.07</v>
      </c>
      <c r="D79" s="4">
        <v>15.07</v>
      </c>
    </row>
    <row r="80" spans="1:4" s="17" customFormat="1" ht="33" hidden="1" customHeight="1" x14ac:dyDescent="0.25">
      <c r="A80" s="19" t="s">
        <v>19</v>
      </c>
      <c r="B80" s="4">
        <v>15.15</v>
      </c>
      <c r="C80" s="4">
        <v>15.15</v>
      </c>
      <c r="D80" s="4">
        <v>15.15</v>
      </c>
    </row>
    <row r="81" spans="1:8" s="9" customFormat="1" ht="15.75" hidden="1" customHeight="1" x14ac:dyDescent="0.2">
      <c r="A81" s="9" t="s">
        <v>20</v>
      </c>
      <c r="B81" s="10"/>
      <c r="C81" s="10"/>
      <c r="D81" s="10"/>
      <c r="E81" s="16"/>
      <c r="F81" s="16"/>
      <c r="G81" s="16"/>
      <c r="H81" s="16"/>
    </row>
    <row r="82" spans="1:8" s="9" customFormat="1" ht="15.75" hidden="1" customHeight="1" x14ac:dyDescent="0.2">
      <c r="A82" s="9" t="s">
        <v>21</v>
      </c>
      <c r="B82" s="10"/>
      <c r="C82" s="10"/>
      <c r="D82" s="10"/>
      <c r="E82" s="16"/>
      <c r="F82" s="16"/>
      <c r="G82" s="16"/>
      <c r="H82" s="16"/>
    </row>
    <row r="83" spans="1:8" hidden="1" x14ac:dyDescent="0.25"/>
  </sheetData>
  <mergeCells count="18">
    <mergeCell ref="A72:B72"/>
    <mergeCell ref="A7:E7"/>
    <mergeCell ref="A8:B8"/>
    <mergeCell ref="B9:E9"/>
    <mergeCell ref="A11:E11"/>
    <mergeCell ref="A29:E29"/>
    <mergeCell ref="A30:B30"/>
    <mergeCell ref="C31:C32"/>
    <mergeCell ref="D31:D32"/>
    <mergeCell ref="A51:D51"/>
    <mergeCell ref="A60:D60"/>
    <mergeCell ref="A70:D70"/>
    <mergeCell ref="A6:E6"/>
    <mergeCell ref="D1:E1"/>
    <mergeCell ref="D2:E2"/>
    <mergeCell ref="D3:E3"/>
    <mergeCell ref="D4:E4"/>
    <mergeCell ref="A5:E5"/>
  </mergeCells>
  <pageMargins left="0.43307086614173229" right="0.23622047244094491" top="0.15748031496062992" bottom="0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3"/>
  <sheetViews>
    <sheetView topLeftCell="A19" workbookViewId="0">
      <selection activeCell="C56" sqref="C56"/>
    </sheetView>
  </sheetViews>
  <sheetFormatPr defaultRowHeight="15" x14ac:dyDescent="0.25"/>
  <cols>
    <col min="1" max="1" width="67.85546875" style="39" customWidth="1"/>
    <col min="2" max="2" width="11.140625" style="5" customWidth="1"/>
    <col min="3" max="3" width="22.42578125" style="5" customWidth="1"/>
    <col min="4" max="4" width="21.140625" style="5" customWidth="1"/>
    <col min="5" max="5" width="22.85546875" style="15" customWidth="1"/>
    <col min="6" max="8" width="9.140625" style="15"/>
  </cols>
  <sheetData>
    <row r="1" spans="1:8" ht="27.75" customHeight="1" x14ac:dyDescent="0.25">
      <c r="B1" s="1"/>
      <c r="C1" s="1"/>
      <c r="D1" s="83" t="s">
        <v>10</v>
      </c>
      <c r="E1" s="70"/>
    </row>
    <row r="2" spans="1:8" ht="23.25" customHeight="1" x14ac:dyDescent="0.25">
      <c r="B2" s="1"/>
      <c r="C2" s="1"/>
      <c r="D2" s="84" t="s">
        <v>36</v>
      </c>
      <c r="E2" s="85"/>
    </row>
    <row r="3" spans="1:8" ht="41.25" customHeight="1" x14ac:dyDescent="0.25">
      <c r="B3" s="1"/>
      <c r="C3" s="1"/>
      <c r="D3" s="84" t="s">
        <v>37</v>
      </c>
      <c r="E3" s="85"/>
    </row>
    <row r="4" spans="1:8" ht="18" customHeight="1" x14ac:dyDescent="0.25">
      <c r="B4" s="1"/>
      <c r="C4" s="1"/>
      <c r="D4" s="84" t="s">
        <v>38</v>
      </c>
      <c r="E4" s="85"/>
    </row>
    <row r="5" spans="1:8" ht="23.25" customHeight="1" x14ac:dyDescent="0.25">
      <c r="A5" s="70" t="s">
        <v>24</v>
      </c>
      <c r="B5" s="70"/>
      <c r="C5" s="70"/>
      <c r="D5" s="70"/>
      <c r="E5" s="70"/>
    </row>
    <row r="6" spans="1:8" ht="27" customHeight="1" x14ac:dyDescent="0.25">
      <c r="A6" s="70" t="s">
        <v>25</v>
      </c>
      <c r="B6" s="70"/>
      <c r="C6" s="70"/>
      <c r="D6" s="70"/>
      <c r="E6" s="70"/>
    </row>
    <row r="7" spans="1:8" s="39" customFormat="1" ht="41.25" customHeight="1" x14ac:dyDescent="0.25">
      <c r="A7" s="87" t="s">
        <v>39</v>
      </c>
      <c r="B7" s="87"/>
      <c r="C7" s="87"/>
      <c r="D7" s="87"/>
      <c r="E7" s="88"/>
    </row>
    <row r="8" spans="1:8" s="39" customFormat="1" ht="34.5" hidden="1" customHeight="1" x14ac:dyDescent="0.25">
      <c r="A8" s="89"/>
      <c r="B8" s="90"/>
      <c r="C8" s="8"/>
      <c r="D8" s="8"/>
    </row>
    <row r="9" spans="1:8" ht="30" customHeight="1" x14ac:dyDescent="0.25">
      <c r="A9" s="7" t="s">
        <v>0</v>
      </c>
      <c r="B9" s="91" t="s">
        <v>18</v>
      </c>
      <c r="C9" s="92"/>
      <c r="D9" s="92"/>
      <c r="E9" s="93"/>
    </row>
    <row r="10" spans="1:8" ht="98.25" customHeight="1" x14ac:dyDescent="0.25">
      <c r="A10" s="26"/>
      <c r="B10" s="2" t="s">
        <v>26</v>
      </c>
      <c r="C10" s="27" t="s">
        <v>27</v>
      </c>
      <c r="D10" s="46" t="s">
        <v>28</v>
      </c>
      <c r="E10" s="27" t="s">
        <v>40</v>
      </c>
      <c r="H10" s="27"/>
    </row>
    <row r="11" spans="1:8" s="20" customFormat="1" ht="29.25" customHeight="1" x14ac:dyDescent="0.25">
      <c r="A11" s="94" t="s">
        <v>29</v>
      </c>
      <c r="B11" s="95"/>
      <c r="C11" s="95"/>
      <c r="D11" s="95"/>
      <c r="E11" s="96"/>
    </row>
    <row r="12" spans="1:8" ht="24" customHeight="1" x14ac:dyDescent="0.25">
      <c r="A12" s="25" t="s">
        <v>1</v>
      </c>
      <c r="B12" s="3">
        <v>65.209999999999994</v>
      </c>
      <c r="C12" s="3">
        <v>34.299999999999997</v>
      </c>
      <c r="D12" s="47">
        <v>38.270000000000003</v>
      </c>
      <c r="E12" s="51">
        <v>56.04</v>
      </c>
    </row>
    <row r="13" spans="1:8" ht="31.5" customHeight="1" x14ac:dyDescent="0.25">
      <c r="A13" s="6" t="s">
        <v>14</v>
      </c>
      <c r="B13" s="3"/>
      <c r="C13" s="3"/>
      <c r="D13" s="47"/>
      <c r="E13" s="51"/>
    </row>
    <row r="14" spans="1:8" ht="26.25" customHeight="1" x14ac:dyDescent="0.25">
      <c r="A14" s="25" t="s">
        <v>11</v>
      </c>
      <c r="B14" s="3">
        <f>B12*3.02</f>
        <v>196.93419999999998</v>
      </c>
      <c r="C14" s="3">
        <f>C12*3.02</f>
        <v>103.586</v>
      </c>
      <c r="D14" s="47">
        <f>D12*3.02</f>
        <v>115.57540000000002</v>
      </c>
      <c r="E14" s="51">
        <f>E12*3.02</f>
        <v>169.24080000000001</v>
      </c>
    </row>
    <row r="15" spans="1:8" ht="21" customHeight="1" x14ac:dyDescent="0.25">
      <c r="A15" s="25" t="s">
        <v>12</v>
      </c>
      <c r="B15" s="3">
        <f>B12*5.58</f>
        <v>363.87179999999995</v>
      </c>
      <c r="C15" s="3">
        <f>C12*5.58</f>
        <v>191.39399999999998</v>
      </c>
      <c r="D15" s="47">
        <f>D12*5.58</f>
        <v>213.54660000000001</v>
      </c>
      <c r="E15" s="51">
        <f>E12*5.58</f>
        <v>312.70319999999998</v>
      </c>
    </row>
    <row r="16" spans="1:8" ht="30" x14ac:dyDescent="0.25">
      <c r="A16" s="6" t="s">
        <v>15</v>
      </c>
      <c r="B16" s="3"/>
      <c r="C16" s="3"/>
      <c r="D16" s="47"/>
      <c r="E16" s="51"/>
    </row>
    <row r="17" spans="1:5" ht="24.75" customHeight="1" x14ac:dyDescent="0.25">
      <c r="A17" s="25" t="s">
        <v>11</v>
      </c>
      <c r="B17" s="3">
        <f>B12*3.09</f>
        <v>201.49889999999996</v>
      </c>
      <c r="C17" s="3">
        <f>C12*3.09</f>
        <v>105.98699999999998</v>
      </c>
      <c r="D17" s="47">
        <f>D12*3.09</f>
        <v>118.2543</v>
      </c>
      <c r="E17" s="51">
        <f>E12*3.09</f>
        <v>173.1636</v>
      </c>
    </row>
    <row r="18" spans="1:5" ht="23.25" customHeight="1" x14ac:dyDescent="0.25">
      <c r="A18" s="25" t="s">
        <v>12</v>
      </c>
      <c r="B18" s="3">
        <f>B12*4.52</f>
        <v>294.74919999999992</v>
      </c>
      <c r="C18" s="3">
        <f>C12*4.52</f>
        <v>155.03599999999997</v>
      </c>
      <c r="D18" s="47">
        <f>D12*4.52</f>
        <v>172.9804</v>
      </c>
      <c r="E18" s="51">
        <f>E12*4.52</f>
        <v>253.30079999999998</v>
      </c>
    </row>
    <row r="19" spans="1:5" ht="24.75" customHeight="1" x14ac:dyDescent="0.25">
      <c r="A19" s="12" t="s">
        <v>16</v>
      </c>
      <c r="B19" s="3"/>
      <c r="C19" s="3"/>
      <c r="D19" s="47"/>
      <c r="E19" s="51"/>
    </row>
    <row r="20" spans="1:5" ht="21" customHeight="1" x14ac:dyDescent="0.25">
      <c r="A20" s="25" t="s">
        <v>17</v>
      </c>
      <c r="B20" s="3">
        <f>B12*1.4</f>
        <v>91.293999999999983</v>
      </c>
      <c r="C20" s="3">
        <f>C12*1.4</f>
        <v>48.019999999999996</v>
      </c>
      <c r="D20" s="47">
        <f>D12*1.4</f>
        <v>53.578000000000003</v>
      </c>
      <c r="E20" s="51">
        <f>E12*1.4</f>
        <v>78.455999999999989</v>
      </c>
    </row>
    <row r="21" spans="1:5" ht="19.5" customHeight="1" x14ac:dyDescent="0.25">
      <c r="A21" s="25" t="s">
        <v>13</v>
      </c>
      <c r="B21" s="3">
        <f>B12*0.6</f>
        <v>39.125999999999998</v>
      </c>
      <c r="C21" s="3">
        <f>C12*0.6</f>
        <v>20.58</v>
      </c>
      <c r="D21" s="47">
        <f>D12*0.6</f>
        <v>22.962</v>
      </c>
      <c r="E21" s="51">
        <f>E12*0.6</f>
        <v>33.623999999999995</v>
      </c>
    </row>
    <row r="22" spans="1:5" x14ac:dyDescent="0.25">
      <c r="A22" s="25"/>
      <c r="B22" s="4"/>
      <c r="C22" s="4"/>
      <c r="D22" s="48"/>
      <c r="E22" s="51"/>
    </row>
    <row r="23" spans="1:5" ht="18.75" customHeight="1" x14ac:dyDescent="0.25">
      <c r="A23" s="25" t="s">
        <v>2</v>
      </c>
      <c r="B23" s="3">
        <f>B12*1.4</f>
        <v>91.293999999999983</v>
      </c>
      <c r="C23" s="3">
        <f>C12*1.4</f>
        <v>48.019999999999996</v>
      </c>
      <c r="D23" s="47">
        <f>D12*1.4</f>
        <v>53.578000000000003</v>
      </c>
      <c r="E23" s="51">
        <f>E12*1.4</f>
        <v>78.455999999999989</v>
      </c>
    </row>
    <row r="24" spans="1:5" ht="22.5" customHeight="1" x14ac:dyDescent="0.25">
      <c r="A24" s="25" t="s">
        <v>3</v>
      </c>
      <c r="B24" s="3">
        <f>B12*0.5</f>
        <v>32.604999999999997</v>
      </c>
      <c r="C24" s="3">
        <f>C12*0.5</f>
        <v>17.149999999999999</v>
      </c>
      <c r="D24" s="47">
        <f>D12*0.5</f>
        <v>19.135000000000002</v>
      </c>
      <c r="E24" s="51">
        <f>E12*0.5</f>
        <v>28.02</v>
      </c>
    </row>
    <row r="25" spans="1:5" ht="21.75" customHeight="1" x14ac:dyDescent="0.25">
      <c r="A25" s="25" t="s">
        <v>4</v>
      </c>
      <c r="B25" s="3">
        <f>B12*0.15</f>
        <v>9.7814999999999994</v>
      </c>
      <c r="C25" s="3">
        <f>C12*0.15</f>
        <v>5.1449999999999996</v>
      </c>
      <c r="D25" s="47">
        <f>D12*0.15</f>
        <v>5.7404999999999999</v>
      </c>
      <c r="E25" s="51">
        <f>E12*0.15</f>
        <v>8.4059999999999988</v>
      </c>
    </row>
    <row r="26" spans="1:5" ht="21" customHeight="1" x14ac:dyDescent="0.25">
      <c r="A26" s="25" t="s">
        <v>5</v>
      </c>
      <c r="B26" s="3">
        <f>B12*2.1</f>
        <v>136.941</v>
      </c>
      <c r="C26" s="3">
        <f>C12*2.1</f>
        <v>72.03</v>
      </c>
      <c r="D26" s="47">
        <f>D12*2.1</f>
        <v>80.367000000000004</v>
      </c>
      <c r="E26" s="51">
        <f>E12*2.1</f>
        <v>117.684</v>
      </c>
    </row>
    <row r="27" spans="1:5" ht="22.5" customHeight="1" x14ac:dyDescent="0.25">
      <c r="A27" s="25" t="s">
        <v>6</v>
      </c>
      <c r="B27" s="3">
        <f>B12*0.08</f>
        <v>5.2167999999999992</v>
      </c>
      <c r="C27" s="3">
        <f>C12*0.08</f>
        <v>2.7439999999999998</v>
      </c>
      <c r="D27" s="47">
        <f>D12*0.08</f>
        <v>3.0616000000000003</v>
      </c>
      <c r="E27" s="51">
        <f>E12*0.08</f>
        <v>4.4832000000000001</v>
      </c>
    </row>
    <row r="28" spans="1:5" ht="22.5" customHeight="1" x14ac:dyDescent="0.25">
      <c r="A28" s="25" t="s">
        <v>7</v>
      </c>
      <c r="B28" s="3">
        <f>B12*0.01</f>
        <v>0.6520999999999999</v>
      </c>
      <c r="C28" s="3">
        <f>C12*0.01</f>
        <v>0.34299999999999997</v>
      </c>
      <c r="D28" s="47">
        <f>D12*0.01</f>
        <v>0.38270000000000004</v>
      </c>
      <c r="E28" s="51">
        <f>E12*0.01</f>
        <v>0.56040000000000001</v>
      </c>
    </row>
    <row r="29" spans="1:5" hidden="1" x14ac:dyDescent="0.25">
      <c r="A29" s="94" t="s">
        <v>30</v>
      </c>
      <c r="B29" s="95"/>
      <c r="C29" s="95"/>
      <c r="D29" s="95"/>
      <c r="E29" s="96"/>
    </row>
    <row r="30" spans="1:5" ht="69.75" hidden="1" customHeight="1" x14ac:dyDescent="0.25">
      <c r="A30" s="106"/>
      <c r="B30" s="107"/>
      <c r="C30" s="32" t="s">
        <v>33</v>
      </c>
      <c r="D30" s="49" t="s">
        <v>35</v>
      </c>
      <c r="E30" s="50"/>
    </row>
    <row r="31" spans="1:5" ht="42" hidden="1" customHeight="1" x14ac:dyDescent="0.25">
      <c r="A31" s="40"/>
      <c r="B31" s="41"/>
      <c r="C31" s="108" t="s">
        <v>34</v>
      </c>
      <c r="D31" s="108" t="s">
        <v>34</v>
      </c>
      <c r="E31" s="50"/>
    </row>
    <row r="32" spans="1:5" hidden="1" x14ac:dyDescent="0.25">
      <c r="A32" s="40"/>
      <c r="B32" s="2" t="s">
        <v>26</v>
      </c>
      <c r="C32" s="109"/>
      <c r="D32" s="109"/>
      <c r="E32" s="50"/>
    </row>
    <row r="33" spans="1:5" hidden="1" x14ac:dyDescent="0.25">
      <c r="A33" s="25" t="s">
        <v>1</v>
      </c>
      <c r="B33" s="3">
        <v>39.71</v>
      </c>
      <c r="C33" s="3">
        <v>28.4</v>
      </c>
      <c r="D33" s="47">
        <v>30.28</v>
      </c>
      <c r="E33" s="50"/>
    </row>
    <row r="34" spans="1:5" ht="30" hidden="1" x14ac:dyDescent="0.25">
      <c r="A34" s="6" t="s">
        <v>14</v>
      </c>
      <c r="B34" s="3"/>
      <c r="C34" s="3"/>
      <c r="D34" s="47"/>
      <c r="E34" s="50"/>
    </row>
    <row r="35" spans="1:5" hidden="1" x14ac:dyDescent="0.25">
      <c r="A35" s="25" t="s">
        <v>11</v>
      </c>
      <c r="B35" s="3">
        <f>B33*3.02</f>
        <v>119.9242</v>
      </c>
      <c r="C35" s="3">
        <f>C33*3.02</f>
        <v>85.768000000000001</v>
      </c>
      <c r="D35" s="47">
        <f>D33*3.02</f>
        <v>91.445599999999999</v>
      </c>
      <c r="E35" s="50"/>
    </row>
    <row r="36" spans="1:5" hidden="1" x14ac:dyDescent="0.25">
      <c r="A36" s="25" t="s">
        <v>12</v>
      </c>
      <c r="B36" s="3">
        <f>B33*5.58</f>
        <v>221.58180000000002</v>
      </c>
      <c r="C36" s="3">
        <f>C33*5.58</f>
        <v>158.47199999999998</v>
      </c>
      <c r="D36" s="47">
        <f>D33*5.58</f>
        <v>168.9624</v>
      </c>
      <c r="E36" s="50"/>
    </row>
    <row r="37" spans="1:5" ht="30" hidden="1" x14ac:dyDescent="0.25">
      <c r="A37" s="6" t="s">
        <v>15</v>
      </c>
      <c r="B37" s="3"/>
      <c r="C37" s="3"/>
      <c r="D37" s="47"/>
      <c r="E37" s="50"/>
    </row>
    <row r="38" spans="1:5" hidden="1" x14ac:dyDescent="0.25">
      <c r="A38" s="25" t="s">
        <v>11</v>
      </c>
      <c r="B38" s="3">
        <f>B33*3.09</f>
        <v>122.70389999999999</v>
      </c>
      <c r="C38" s="3">
        <f>C33*3.09</f>
        <v>87.755999999999986</v>
      </c>
      <c r="D38" s="47">
        <f>D33*3.09</f>
        <v>93.565200000000004</v>
      </c>
      <c r="E38" s="50"/>
    </row>
    <row r="39" spans="1:5" hidden="1" x14ac:dyDescent="0.25">
      <c r="A39" s="25" t="s">
        <v>12</v>
      </c>
      <c r="B39" s="3">
        <f>B33*4.52</f>
        <v>179.48919999999998</v>
      </c>
      <c r="C39" s="3">
        <f>C33*4.52</f>
        <v>128.36799999999999</v>
      </c>
      <c r="D39" s="47">
        <f>D33*4.52</f>
        <v>136.8656</v>
      </c>
      <c r="E39" s="50"/>
    </row>
    <row r="40" spans="1:5" hidden="1" x14ac:dyDescent="0.25">
      <c r="A40" s="25"/>
      <c r="B40" s="3"/>
      <c r="C40" s="3"/>
      <c r="D40" s="47"/>
      <c r="E40" s="50"/>
    </row>
    <row r="41" spans="1:5" hidden="1" x14ac:dyDescent="0.25">
      <c r="A41" s="12" t="s">
        <v>16</v>
      </c>
      <c r="B41" s="3"/>
      <c r="C41" s="3"/>
      <c r="D41" s="47"/>
      <c r="E41" s="50"/>
    </row>
    <row r="42" spans="1:5" hidden="1" x14ac:dyDescent="0.25">
      <c r="A42" s="25" t="s">
        <v>17</v>
      </c>
      <c r="B42" s="3">
        <f>B33*1.4</f>
        <v>55.594000000000001</v>
      </c>
      <c r="C42" s="3">
        <f>C33*1.4</f>
        <v>39.76</v>
      </c>
      <c r="D42" s="47">
        <f>D33*1.4</f>
        <v>42.391999999999996</v>
      </c>
      <c r="E42" s="50"/>
    </row>
    <row r="43" spans="1:5" hidden="1" x14ac:dyDescent="0.25">
      <c r="A43" s="25" t="s">
        <v>13</v>
      </c>
      <c r="B43" s="3">
        <f>B33*0.6</f>
        <v>23.826000000000001</v>
      </c>
      <c r="C43" s="3">
        <f>C33*0.6</f>
        <v>17.04</v>
      </c>
      <c r="D43" s="47">
        <f>D33*0.6</f>
        <v>18.167999999999999</v>
      </c>
      <c r="E43" s="50"/>
    </row>
    <row r="44" spans="1:5" hidden="1" x14ac:dyDescent="0.25">
      <c r="A44" s="25"/>
      <c r="B44" s="4"/>
      <c r="C44" s="4"/>
      <c r="D44" s="48"/>
      <c r="E44" s="50"/>
    </row>
    <row r="45" spans="1:5" hidden="1" x14ac:dyDescent="0.25">
      <c r="A45" s="25" t="s">
        <v>2</v>
      </c>
      <c r="B45" s="3">
        <f>B33*1.4</f>
        <v>55.594000000000001</v>
      </c>
      <c r="C45" s="3">
        <f>C33*1.4</f>
        <v>39.76</v>
      </c>
      <c r="D45" s="47">
        <f>D33*1.4</f>
        <v>42.391999999999996</v>
      </c>
      <c r="E45" s="50"/>
    </row>
    <row r="46" spans="1:5" hidden="1" x14ac:dyDescent="0.25">
      <c r="A46" s="25" t="s">
        <v>3</v>
      </c>
      <c r="B46" s="3">
        <f>B33*0.5</f>
        <v>19.855</v>
      </c>
      <c r="C46" s="3">
        <f>C33*0.5</f>
        <v>14.2</v>
      </c>
      <c r="D46" s="47">
        <f>D33*0.5</f>
        <v>15.14</v>
      </c>
      <c r="E46" s="50"/>
    </row>
    <row r="47" spans="1:5" hidden="1" x14ac:dyDescent="0.25">
      <c r="A47" s="25" t="s">
        <v>4</v>
      </c>
      <c r="B47" s="3">
        <f>B33*0.15</f>
        <v>5.9565000000000001</v>
      </c>
      <c r="C47" s="3">
        <f>C33*0.15</f>
        <v>4.26</v>
      </c>
      <c r="D47" s="47">
        <f>D33*0.15</f>
        <v>4.5419999999999998</v>
      </c>
      <c r="E47" s="50"/>
    </row>
    <row r="48" spans="1:5" hidden="1" x14ac:dyDescent="0.25">
      <c r="A48" s="25" t="s">
        <v>5</v>
      </c>
      <c r="B48" s="3">
        <f>B33*2.1</f>
        <v>83.391000000000005</v>
      </c>
      <c r="C48" s="3">
        <f>C33*2.1</f>
        <v>59.64</v>
      </c>
      <c r="D48" s="47">
        <f>D33*2.1</f>
        <v>63.588000000000008</v>
      </c>
      <c r="E48" s="50"/>
    </row>
    <row r="49" spans="1:5" hidden="1" x14ac:dyDescent="0.25">
      <c r="A49" s="25" t="s">
        <v>6</v>
      </c>
      <c r="B49" s="3">
        <f>B33*0.08</f>
        <v>3.1768000000000001</v>
      </c>
      <c r="C49" s="3">
        <f>C33*0.08</f>
        <v>2.2719999999999998</v>
      </c>
      <c r="D49" s="47">
        <f>D33*0.08</f>
        <v>2.4224000000000001</v>
      </c>
      <c r="E49" s="50"/>
    </row>
    <row r="50" spans="1:5" hidden="1" x14ac:dyDescent="0.25">
      <c r="A50" s="25" t="s">
        <v>7</v>
      </c>
      <c r="B50" s="3">
        <f>B33*0.01</f>
        <v>0.39710000000000001</v>
      </c>
      <c r="C50" s="3">
        <f>C33*0.01</f>
        <v>0.28399999999999997</v>
      </c>
      <c r="D50" s="47">
        <f>D33*0.01</f>
        <v>0.30280000000000001</v>
      </c>
      <c r="E50" s="50"/>
    </row>
    <row r="51" spans="1:5" s="18" customFormat="1" ht="36.75" customHeight="1" x14ac:dyDescent="0.25">
      <c r="A51" s="110" t="s">
        <v>41</v>
      </c>
      <c r="B51" s="111"/>
      <c r="C51" s="112"/>
      <c r="D51" s="112"/>
    </row>
    <row r="52" spans="1:5" s="18" customFormat="1" ht="48.75" customHeight="1" x14ac:dyDescent="0.25">
      <c r="A52" s="23"/>
      <c r="B52" s="2" t="s">
        <v>26</v>
      </c>
      <c r="C52" s="33"/>
      <c r="D52" s="33"/>
    </row>
    <row r="53" spans="1:5" ht="30" customHeight="1" x14ac:dyDescent="0.25">
      <c r="A53" s="25" t="s">
        <v>1</v>
      </c>
      <c r="B53" s="3">
        <v>46.82</v>
      </c>
      <c r="C53" s="34"/>
      <c r="D53" s="34"/>
    </row>
    <row r="54" spans="1:5" ht="37.5" customHeight="1" x14ac:dyDescent="0.25">
      <c r="A54" s="6" t="s">
        <v>14</v>
      </c>
      <c r="B54" s="3"/>
      <c r="C54" s="34"/>
      <c r="D54" s="34"/>
    </row>
    <row r="55" spans="1:5" ht="20.25" customHeight="1" x14ac:dyDescent="0.25">
      <c r="A55" s="25" t="s">
        <v>11</v>
      </c>
      <c r="B55" s="4">
        <f>B53*3.02</f>
        <v>141.3964</v>
      </c>
      <c r="C55" s="35"/>
      <c r="D55" s="35"/>
    </row>
    <row r="56" spans="1:5" ht="26.25" customHeight="1" x14ac:dyDescent="0.25">
      <c r="A56" s="25" t="s">
        <v>12</v>
      </c>
      <c r="B56" s="4">
        <f>B53*5.58</f>
        <v>261.25560000000002</v>
      </c>
      <c r="C56" s="35"/>
      <c r="D56" s="35"/>
    </row>
    <row r="57" spans="1:5" ht="38.25" customHeight="1" x14ac:dyDescent="0.25">
      <c r="A57" s="6" t="s">
        <v>15</v>
      </c>
      <c r="B57" s="4"/>
      <c r="C57" s="35"/>
      <c r="D57" s="35"/>
    </row>
    <row r="58" spans="1:5" ht="21" customHeight="1" x14ac:dyDescent="0.25">
      <c r="A58" s="25" t="s">
        <v>11</v>
      </c>
      <c r="B58" s="4">
        <f>B53*3.09</f>
        <v>144.6738</v>
      </c>
      <c r="C58" s="35"/>
      <c r="D58" s="35"/>
    </row>
    <row r="59" spans="1:5" ht="24" customHeight="1" x14ac:dyDescent="0.25">
      <c r="A59" s="25" t="s">
        <v>12</v>
      </c>
      <c r="B59" s="4">
        <f>B53*4.52</f>
        <v>211.62639999999999</v>
      </c>
      <c r="C59" s="35"/>
      <c r="D59" s="35"/>
    </row>
    <row r="60" spans="1:5" s="18" customFormat="1" ht="27.75" hidden="1" customHeight="1" x14ac:dyDescent="0.25">
      <c r="A60" s="78" t="s">
        <v>32</v>
      </c>
      <c r="B60" s="79"/>
      <c r="C60" s="86"/>
      <c r="D60" s="86"/>
    </row>
    <row r="61" spans="1:5" s="18" customFormat="1" ht="60" hidden="1" customHeight="1" x14ac:dyDescent="0.25">
      <c r="A61" s="37"/>
      <c r="B61" s="38"/>
      <c r="C61" s="36"/>
      <c r="D61" s="36"/>
    </row>
    <row r="62" spans="1:5" s="18" customFormat="1" ht="48.75" hidden="1" customHeight="1" x14ac:dyDescent="0.25">
      <c r="A62" s="23"/>
      <c r="B62" s="2" t="s">
        <v>26</v>
      </c>
      <c r="C62" s="36"/>
      <c r="D62" s="36"/>
    </row>
    <row r="63" spans="1:5" hidden="1" x14ac:dyDescent="0.25">
      <c r="A63" s="25" t="s">
        <v>1</v>
      </c>
      <c r="B63" s="3">
        <v>53.34</v>
      </c>
      <c r="C63" s="34"/>
      <c r="D63" s="34"/>
    </row>
    <row r="64" spans="1:5" ht="30" hidden="1" x14ac:dyDescent="0.25">
      <c r="A64" s="6" t="s">
        <v>14</v>
      </c>
      <c r="B64" s="3"/>
      <c r="C64" s="34"/>
      <c r="D64" s="34"/>
    </row>
    <row r="65" spans="1:4" hidden="1" x14ac:dyDescent="0.25">
      <c r="A65" s="25" t="s">
        <v>11</v>
      </c>
      <c r="B65" s="4">
        <f>B63*3.02</f>
        <v>161.08680000000001</v>
      </c>
      <c r="C65" s="35"/>
      <c r="D65" s="35"/>
    </row>
    <row r="66" spans="1:4" hidden="1" x14ac:dyDescent="0.25">
      <c r="A66" s="25" t="s">
        <v>12</v>
      </c>
      <c r="B66" s="4">
        <f>B63*5.58</f>
        <v>297.63720000000001</v>
      </c>
      <c r="C66" s="35"/>
      <c r="D66" s="35"/>
    </row>
    <row r="67" spans="1:4" ht="30" hidden="1" x14ac:dyDescent="0.25">
      <c r="A67" s="6" t="s">
        <v>15</v>
      </c>
      <c r="B67" s="4"/>
      <c r="C67" s="35"/>
      <c r="D67" s="35"/>
    </row>
    <row r="68" spans="1:4" hidden="1" x14ac:dyDescent="0.25">
      <c r="A68" s="25" t="s">
        <v>11</v>
      </c>
      <c r="B68" s="4">
        <f>B63*3.09</f>
        <v>164.82060000000001</v>
      </c>
      <c r="C68" s="35"/>
      <c r="D68" s="35"/>
    </row>
    <row r="69" spans="1:4" hidden="1" x14ac:dyDescent="0.25">
      <c r="A69" s="25" t="s">
        <v>12</v>
      </c>
      <c r="B69" s="4">
        <f>B63*4.52</f>
        <v>241.0968</v>
      </c>
      <c r="C69" s="35"/>
      <c r="D69" s="35"/>
    </row>
    <row r="70" spans="1:4" s="17" customFormat="1" ht="30.75" customHeight="1" x14ac:dyDescent="0.25">
      <c r="A70" s="113" t="s">
        <v>42</v>
      </c>
      <c r="B70" s="114"/>
      <c r="C70" s="115"/>
      <c r="D70" s="115"/>
    </row>
    <row r="71" spans="1:4" s="17" customFormat="1" ht="20.25" customHeight="1" x14ac:dyDescent="0.25">
      <c r="A71" s="14" t="s">
        <v>8</v>
      </c>
      <c r="B71" s="4">
        <v>14.15</v>
      </c>
      <c r="C71" s="35"/>
      <c r="D71" s="35"/>
    </row>
    <row r="72" spans="1:4" s="17" customFormat="1" hidden="1" x14ac:dyDescent="0.25">
      <c r="A72" s="105" t="s">
        <v>22</v>
      </c>
      <c r="B72" s="105"/>
      <c r="C72" s="21"/>
      <c r="D72" s="21"/>
    </row>
    <row r="73" spans="1:4" s="17" customFormat="1" ht="32.25" hidden="1" customHeight="1" x14ac:dyDescent="0.25">
      <c r="A73" s="19" t="s">
        <v>9</v>
      </c>
      <c r="B73" s="4">
        <v>6.7</v>
      </c>
      <c r="C73" s="4">
        <v>6.7</v>
      </c>
      <c r="D73" s="4">
        <v>6.7</v>
      </c>
    </row>
    <row r="74" spans="1:4" s="17" customFormat="1" ht="32.25" hidden="1" customHeight="1" x14ac:dyDescent="0.25">
      <c r="A74" s="22" t="s">
        <v>23</v>
      </c>
      <c r="B74" s="4"/>
      <c r="C74" s="4"/>
      <c r="D74" s="4"/>
    </row>
    <row r="75" spans="1:4" s="17" customFormat="1" ht="29.25" hidden="1" customHeight="1" x14ac:dyDescent="0.25">
      <c r="A75" s="19" t="s">
        <v>19</v>
      </c>
      <c r="B75" s="4">
        <v>13.55</v>
      </c>
      <c r="C75" s="4">
        <v>13.55</v>
      </c>
      <c r="D75" s="4">
        <v>13.55</v>
      </c>
    </row>
    <row r="76" spans="1:4" s="17" customFormat="1" ht="29.25" hidden="1" customHeight="1" x14ac:dyDescent="0.25">
      <c r="A76" s="19" t="s">
        <v>19</v>
      </c>
      <c r="B76" s="4">
        <v>14.09</v>
      </c>
      <c r="C76" s="4">
        <v>14.09</v>
      </c>
      <c r="D76" s="4">
        <v>14.09</v>
      </c>
    </row>
    <row r="77" spans="1:4" s="17" customFormat="1" ht="29.25" hidden="1" customHeight="1" x14ac:dyDescent="0.25">
      <c r="A77" s="19" t="s">
        <v>19</v>
      </c>
      <c r="B77" s="4">
        <v>14.46</v>
      </c>
      <c r="C77" s="4">
        <v>14.46</v>
      </c>
      <c r="D77" s="4">
        <v>14.46</v>
      </c>
    </row>
    <row r="78" spans="1:4" s="17" customFormat="1" ht="34.5" hidden="1" customHeight="1" x14ac:dyDescent="0.25">
      <c r="A78" s="19" t="s">
        <v>19</v>
      </c>
      <c r="B78" s="4">
        <v>15.02</v>
      </c>
      <c r="C78" s="4">
        <v>15.02</v>
      </c>
      <c r="D78" s="4">
        <v>15.02</v>
      </c>
    </row>
    <row r="79" spans="1:4" s="17" customFormat="1" ht="31.5" hidden="1" customHeight="1" x14ac:dyDescent="0.25">
      <c r="A79" s="19" t="s">
        <v>19</v>
      </c>
      <c r="B79" s="4">
        <v>15.07</v>
      </c>
      <c r="C79" s="4">
        <v>15.07</v>
      </c>
      <c r="D79" s="4">
        <v>15.07</v>
      </c>
    </row>
    <row r="80" spans="1:4" s="17" customFormat="1" ht="33" hidden="1" customHeight="1" x14ac:dyDescent="0.25">
      <c r="A80" s="19" t="s">
        <v>19</v>
      </c>
      <c r="B80" s="4">
        <v>15.15</v>
      </c>
      <c r="C80" s="4">
        <v>15.15</v>
      </c>
      <c r="D80" s="4">
        <v>15.15</v>
      </c>
    </row>
    <row r="81" spans="1:8" s="9" customFormat="1" ht="15.75" hidden="1" customHeight="1" x14ac:dyDescent="0.2">
      <c r="A81" s="9" t="s">
        <v>20</v>
      </c>
      <c r="B81" s="10"/>
      <c r="C81" s="10"/>
      <c r="D81" s="10"/>
      <c r="E81" s="16"/>
      <c r="F81" s="16"/>
      <c r="G81" s="16"/>
      <c r="H81" s="16"/>
    </row>
    <row r="82" spans="1:8" s="9" customFormat="1" ht="15.75" hidden="1" customHeight="1" x14ac:dyDescent="0.2">
      <c r="A82" s="9" t="s">
        <v>21</v>
      </c>
      <c r="B82" s="10"/>
      <c r="C82" s="10"/>
      <c r="D82" s="10"/>
      <c r="E82" s="16"/>
      <c r="F82" s="16"/>
      <c r="G82" s="16"/>
      <c r="H82" s="16"/>
    </row>
    <row r="83" spans="1:8" hidden="1" x14ac:dyDescent="0.25"/>
  </sheetData>
  <mergeCells count="18">
    <mergeCell ref="A6:E6"/>
    <mergeCell ref="D1:E1"/>
    <mergeCell ref="D2:E2"/>
    <mergeCell ref="D3:E3"/>
    <mergeCell ref="D4:E4"/>
    <mergeCell ref="A5:E5"/>
    <mergeCell ref="A72:B72"/>
    <mergeCell ref="A7:E7"/>
    <mergeCell ref="A8:B8"/>
    <mergeCell ref="B9:E9"/>
    <mergeCell ref="A11:E11"/>
    <mergeCell ref="A29:E29"/>
    <mergeCell ref="A30:B30"/>
    <mergeCell ref="C31:C32"/>
    <mergeCell ref="D31:D32"/>
    <mergeCell ref="A51:D51"/>
    <mergeCell ref="A60:D60"/>
    <mergeCell ref="A70:D70"/>
  </mergeCells>
  <pageMargins left="0.43307086614173229" right="0.23622047244094491" top="0.15748031496062992" bottom="0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6"/>
  <sheetViews>
    <sheetView topLeftCell="A45" workbookViewId="0">
      <selection activeCell="F64" sqref="F64"/>
    </sheetView>
  </sheetViews>
  <sheetFormatPr defaultRowHeight="15" x14ac:dyDescent="0.25"/>
  <cols>
    <col min="1" max="1" width="60" style="11" customWidth="1"/>
    <col min="2" max="2" width="10.140625" style="5" customWidth="1"/>
    <col min="3" max="3" width="20.5703125" style="5" customWidth="1"/>
    <col min="4" max="4" width="19.5703125" style="5" customWidth="1"/>
    <col min="5" max="5" width="19.7109375" style="5" customWidth="1"/>
    <col min="6" max="6" width="18.140625" style="15" customWidth="1"/>
    <col min="7" max="9" width="9.140625" style="15"/>
  </cols>
  <sheetData>
    <row r="1" spans="1:9" ht="24" customHeight="1" x14ac:dyDescent="0.25">
      <c r="B1" s="1"/>
      <c r="C1" s="1"/>
      <c r="D1" s="1"/>
      <c r="E1" s="83" t="s">
        <v>10</v>
      </c>
      <c r="F1" s="70"/>
    </row>
    <row r="2" spans="1:9" ht="24" customHeight="1" x14ac:dyDescent="0.25">
      <c r="B2" s="1"/>
      <c r="C2" s="1"/>
      <c r="D2" s="1"/>
      <c r="E2" s="84" t="s">
        <v>36</v>
      </c>
      <c r="F2" s="85"/>
    </row>
    <row r="3" spans="1:9" ht="32.25" customHeight="1" x14ac:dyDescent="0.25">
      <c r="B3" s="1"/>
      <c r="C3" s="1"/>
      <c r="D3" s="1"/>
      <c r="E3" s="84" t="s">
        <v>37</v>
      </c>
      <c r="F3" s="85"/>
    </row>
    <row r="4" spans="1:9" ht="18" customHeight="1" x14ac:dyDescent="0.25">
      <c r="B4" s="1"/>
      <c r="C4" s="1"/>
      <c r="D4" s="1"/>
      <c r="E4" s="84" t="s">
        <v>38</v>
      </c>
      <c r="F4" s="85"/>
    </row>
    <row r="5" spans="1:9" x14ac:dyDescent="0.25">
      <c r="A5" s="70" t="s">
        <v>24</v>
      </c>
      <c r="B5" s="71"/>
      <c r="C5" s="72"/>
      <c r="D5" s="72"/>
      <c r="E5" s="72"/>
    </row>
    <row r="6" spans="1:9" x14ac:dyDescent="0.25">
      <c r="A6" s="70" t="s">
        <v>25</v>
      </c>
      <c r="B6" s="71"/>
      <c r="C6" s="72"/>
      <c r="D6" s="72"/>
      <c r="E6" s="72"/>
    </row>
    <row r="7" spans="1:9" s="24" customFormat="1" ht="41.25" customHeight="1" x14ac:dyDescent="0.25">
      <c r="A7" s="87" t="s">
        <v>39</v>
      </c>
      <c r="B7" s="87"/>
      <c r="C7" s="87"/>
      <c r="D7" s="87"/>
      <c r="E7" s="87"/>
      <c r="F7" s="88"/>
    </row>
    <row r="8" spans="1:9" s="11" customFormat="1" ht="34.5" hidden="1" customHeight="1" x14ac:dyDescent="0.25">
      <c r="A8" s="89"/>
      <c r="B8" s="90"/>
      <c r="C8" s="8"/>
      <c r="D8" s="8"/>
      <c r="E8" s="8"/>
    </row>
    <row r="9" spans="1:9" hidden="1" x14ac:dyDescent="0.25">
      <c r="A9" s="7" t="s">
        <v>0</v>
      </c>
      <c r="B9" s="91" t="s">
        <v>18</v>
      </c>
      <c r="C9" s="92"/>
      <c r="D9" s="92"/>
      <c r="E9" s="92"/>
      <c r="F9" s="93"/>
    </row>
    <row r="10" spans="1:9" ht="68.25" hidden="1" customHeight="1" x14ac:dyDescent="0.25">
      <c r="A10" s="26"/>
      <c r="B10" s="2" t="s">
        <v>26</v>
      </c>
      <c r="C10" s="27" t="s">
        <v>27</v>
      </c>
      <c r="D10" s="46"/>
      <c r="E10" s="46" t="s">
        <v>28</v>
      </c>
      <c r="F10" s="27" t="s">
        <v>40</v>
      </c>
      <c r="I10" s="27"/>
    </row>
    <row r="11" spans="1:9" s="20" customFormat="1" ht="24" hidden="1" customHeight="1" x14ac:dyDescent="0.25">
      <c r="A11" s="94" t="s">
        <v>29</v>
      </c>
      <c r="B11" s="95"/>
      <c r="C11" s="95"/>
      <c r="D11" s="95"/>
      <c r="E11" s="95"/>
      <c r="F11" s="96"/>
    </row>
    <row r="12" spans="1:9" hidden="1" x14ac:dyDescent="0.25">
      <c r="A12" s="13" t="s">
        <v>1</v>
      </c>
      <c r="B12" s="3">
        <v>65.209999999999994</v>
      </c>
      <c r="C12" s="3">
        <v>34.299999999999997</v>
      </c>
      <c r="D12" s="47"/>
      <c r="E12" s="47">
        <v>38.270000000000003</v>
      </c>
      <c r="F12" s="51">
        <v>56.04</v>
      </c>
    </row>
    <row r="13" spans="1:9" ht="30" hidden="1" x14ac:dyDescent="0.25">
      <c r="A13" s="6" t="s">
        <v>14</v>
      </c>
      <c r="B13" s="3"/>
      <c r="C13" s="3"/>
      <c r="D13" s="47"/>
      <c r="E13" s="47"/>
      <c r="F13" s="51"/>
    </row>
    <row r="14" spans="1:9" hidden="1" x14ac:dyDescent="0.25">
      <c r="A14" s="13" t="s">
        <v>11</v>
      </c>
      <c r="B14" s="3">
        <f>B12*3.02</f>
        <v>196.93419999999998</v>
      </c>
      <c r="C14" s="3">
        <f>C12*3.02</f>
        <v>103.586</v>
      </c>
      <c r="D14" s="47"/>
      <c r="E14" s="47">
        <f>E12*3.02</f>
        <v>115.57540000000002</v>
      </c>
      <c r="F14" s="51">
        <f>F12*3.02</f>
        <v>169.24080000000001</v>
      </c>
    </row>
    <row r="15" spans="1:9" hidden="1" x14ac:dyDescent="0.25">
      <c r="A15" s="13" t="s">
        <v>12</v>
      </c>
      <c r="B15" s="3">
        <f>B12*5.58</f>
        <v>363.87179999999995</v>
      </c>
      <c r="C15" s="3">
        <f>C12*5.58</f>
        <v>191.39399999999998</v>
      </c>
      <c r="D15" s="47"/>
      <c r="E15" s="47">
        <f>E12*5.58</f>
        <v>213.54660000000001</v>
      </c>
      <c r="F15" s="51">
        <f>F12*5.58</f>
        <v>312.70319999999998</v>
      </c>
    </row>
    <row r="16" spans="1:9" ht="30" hidden="1" x14ac:dyDescent="0.25">
      <c r="A16" s="6" t="s">
        <v>15</v>
      </c>
      <c r="B16" s="3"/>
      <c r="C16" s="3"/>
      <c r="D16" s="47"/>
      <c r="E16" s="47"/>
      <c r="F16" s="51"/>
    </row>
    <row r="17" spans="1:6" hidden="1" x14ac:dyDescent="0.25">
      <c r="A17" s="13" t="s">
        <v>11</v>
      </c>
      <c r="B17" s="3">
        <f>B12*3.09</f>
        <v>201.49889999999996</v>
      </c>
      <c r="C17" s="3">
        <f>C12*3.09</f>
        <v>105.98699999999998</v>
      </c>
      <c r="D17" s="47"/>
      <c r="E17" s="47">
        <f>E12*3.09</f>
        <v>118.2543</v>
      </c>
      <c r="F17" s="51">
        <f>F12*3.09</f>
        <v>173.1636</v>
      </c>
    </row>
    <row r="18" spans="1:6" hidden="1" x14ac:dyDescent="0.25">
      <c r="A18" s="13" t="s">
        <v>12</v>
      </c>
      <c r="B18" s="3">
        <f>B12*4.52</f>
        <v>294.74919999999992</v>
      </c>
      <c r="C18" s="3">
        <f>C12*4.52</f>
        <v>155.03599999999997</v>
      </c>
      <c r="D18" s="47"/>
      <c r="E18" s="47">
        <f>E12*4.52</f>
        <v>172.9804</v>
      </c>
      <c r="F18" s="51">
        <f>F12*4.52</f>
        <v>253.30079999999998</v>
      </c>
    </row>
    <row r="19" spans="1:6" hidden="1" x14ac:dyDescent="0.25">
      <c r="A19" s="13"/>
      <c r="B19" s="3"/>
      <c r="C19" s="3"/>
      <c r="D19" s="47"/>
      <c r="E19" s="47"/>
      <c r="F19" s="51"/>
    </row>
    <row r="20" spans="1:6" hidden="1" x14ac:dyDescent="0.25">
      <c r="A20" s="12" t="s">
        <v>16</v>
      </c>
      <c r="B20" s="3"/>
      <c r="C20" s="3"/>
      <c r="D20" s="47"/>
      <c r="E20" s="47"/>
      <c r="F20" s="51"/>
    </row>
    <row r="21" spans="1:6" hidden="1" x14ac:dyDescent="0.25">
      <c r="A21" s="13" t="s">
        <v>17</v>
      </c>
      <c r="B21" s="3">
        <f>B12*1.4</f>
        <v>91.293999999999983</v>
      </c>
      <c r="C21" s="3">
        <f>C12*1.4</f>
        <v>48.019999999999996</v>
      </c>
      <c r="D21" s="47"/>
      <c r="E21" s="47">
        <f>E12*1.4</f>
        <v>53.578000000000003</v>
      </c>
      <c r="F21" s="51">
        <f>F12*1.4</f>
        <v>78.455999999999989</v>
      </c>
    </row>
    <row r="22" spans="1:6" hidden="1" x14ac:dyDescent="0.25">
      <c r="A22" s="13" t="s">
        <v>13</v>
      </c>
      <c r="B22" s="3">
        <f>B12*0.6</f>
        <v>39.125999999999998</v>
      </c>
      <c r="C22" s="3">
        <f>C12*0.6</f>
        <v>20.58</v>
      </c>
      <c r="D22" s="47"/>
      <c r="E22" s="47">
        <f>E12*0.6</f>
        <v>22.962</v>
      </c>
      <c r="F22" s="51">
        <f>F12*0.6</f>
        <v>33.623999999999995</v>
      </c>
    </row>
    <row r="23" spans="1:6" hidden="1" x14ac:dyDescent="0.25">
      <c r="A23" s="13"/>
      <c r="B23" s="4"/>
      <c r="C23" s="4"/>
      <c r="D23" s="48"/>
      <c r="E23" s="48"/>
      <c r="F23" s="51"/>
    </row>
    <row r="24" spans="1:6" hidden="1" x14ac:dyDescent="0.25">
      <c r="A24" s="13" t="s">
        <v>2</v>
      </c>
      <c r="B24" s="3">
        <f>B12*1.4</f>
        <v>91.293999999999983</v>
      </c>
      <c r="C24" s="3">
        <f>C12*1.4</f>
        <v>48.019999999999996</v>
      </c>
      <c r="D24" s="47"/>
      <c r="E24" s="47">
        <f>E12*1.4</f>
        <v>53.578000000000003</v>
      </c>
      <c r="F24" s="51">
        <f>F12*1.4</f>
        <v>78.455999999999989</v>
      </c>
    </row>
    <row r="25" spans="1:6" hidden="1" x14ac:dyDescent="0.25">
      <c r="A25" s="13" t="s">
        <v>3</v>
      </c>
      <c r="B25" s="3">
        <f>B12*0.5</f>
        <v>32.604999999999997</v>
      </c>
      <c r="C25" s="3">
        <f>C12*0.5</f>
        <v>17.149999999999999</v>
      </c>
      <c r="D25" s="47"/>
      <c r="E25" s="47">
        <f>E12*0.5</f>
        <v>19.135000000000002</v>
      </c>
      <c r="F25" s="51">
        <f>F12*0.5</f>
        <v>28.02</v>
      </c>
    </row>
    <row r="26" spans="1:6" hidden="1" x14ac:dyDescent="0.25">
      <c r="A26" s="13" t="s">
        <v>4</v>
      </c>
      <c r="B26" s="3">
        <f>B12*0.15</f>
        <v>9.7814999999999994</v>
      </c>
      <c r="C26" s="3">
        <f>C12*0.15</f>
        <v>5.1449999999999996</v>
      </c>
      <c r="D26" s="47"/>
      <c r="E26" s="47">
        <f>E12*0.15</f>
        <v>5.7404999999999999</v>
      </c>
      <c r="F26" s="51">
        <f>F12*0.15</f>
        <v>8.4059999999999988</v>
      </c>
    </row>
    <row r="27" spans="1:6" hidden="1" x14ac:dyDescent="0.25">
      <c r="A27" s="13" t="s">
        <v>5</v>
      </c>
      <c r="B27" s="3">
        <f>B12*2.1</f>
        <v>136.941</v>
      </c>
      <c r="C27" s="3">
        <f>C12*2.1</f>
        <v>72.03</v>
      </c>
      <c r="D27" s="47"/>
      <c r="E27" s="47">
        <f>E12*2.1</f>
        <v>80.367000000000004</v>
      </c>
      <c r="F27" s="51">
        <f>F12*2.1</f>
        <v>117.684</v>
      </c>
    </row>
    <row r="28" spans="1:6" hidden="1" x14ac:dyDescent="0.25">
      <c r="A28" s="13" t="s">
        <v>6</v>
      </c>
      <c r="B28" s="3">
        <f>B12*0.08</f>
        <v>5.2167999999999992</v>
      </c>
      <c r="C28" s="3">
        <f>C12*0.08</f>
        <v>2.7439999999999998</v>
      </c>
      <c r="D28" s="47"/>
      <c r="E28" s="47">
        <f>E12*0.08</f>
        <v>3.0616000000000003</v>
      </c>
      <c r="F28" s="51">
        <f>F12*0.08</f>
        <v>4.4832000000000001</v>
      </c>
    </row>
    <row r="29" spans="1:6" hidden="1" x14ac:dyDescent="0.25">
      <c r="A29" s="13" t="s">
        <v>7</v>
      </c>
      <c r="B29" s="3">
        <f>B12*0.01</f>
        <v>0.6520999999999999</v>
      </c>
      <c r="C29" s="3">
        <f>C12*0.01</f>
        <v>0.34299999999999997</v>
      </c>
      <c r="D29" s="47"/>
      <c r="E29" s="47">
        <f>E12*0.01</f>
        <v>0.38270000000000004</v>
      </c>
      <c r="F29" s="51">
        <f>F12*0.01</f>
        <v>0.56040000000000001</v>
      </c>
    </row>
    <row r="30" spans="1:6" ht="24.75" customHeight="1" x14ac:dyDescent="0.25">
      <c r="A30" s="94" t="s">
        <v>43</v>
      </c>
      <c r="B30" s="95"/>
      <c r="C30" s="95"/>
      <c r="D30" s="95"/>
      <c r="E30" s="95"/>
      <c r="F30" s="96"/>
    </row>
    <row r="31" spans="1:6" ht="98.25" customHeight="1" x14ac:dyDescent="0.25">
      <c r="A31" s="106"/>
      <c r="B31" s="107"/>
      <c r="C31" s="52" t="s">
        <v>46</v>
      </c>
      <c r="D31" s="52" t="s">
        <v>46</v>
      </c>
      <c r="E31" s="52" t="s">
        <v>47</v>
      </c>
      <c r="F31" s="52" t="s">
        <v>47</v>
      </c>
    </row>
    <row r="32" spans="1:6" ht="42" customHeight="1" x14ac:dyDescent="0.25">
      <c r="A32" s="28"/>
      <c r="B32" s="29"/>
      <c r="C32" s="108" t="s">
        <v>34</v>
      </c>
      <c r="D32" s="108" t="s">
        <v>44</v>
      </c>
      <c r="E32" s="108" t="s">
        <v>34</v>
      </c>
      <c r="F32" s="116" t="s">
        <v>44</v>
      </c>
    </row>
    <row r="33" spans="1:6" ht="29.25" customHeight="1" x14ac:dyDescent="0.25">
      <c r="A33" s="28"/>
      <c r="B33" s="2" t="s">
        <v>26</v>
      </c>
      <c r="C33" s="109"/>
      <c r="D33" s="109"/>
      <c r="E33" s="109"/>
      <c r="F33" s="117"/>
    </row>
    <row r="34" spans="1:6" x14ac:dyDescent="0.25">
      <c r="A34" s="25" t="s">
        <v>1</v>
      </c>
      <c r="B34" s="3">
        <v>39.71</v>
      </c>
      <c r="C34" s="3">
        <v>28.4</v>
      </c>
      <c r="D34" s="47">
        <v>38.94</v>
      </c>
      <c r="E34" s="47">
        <v>30.28</v>
      </c>
      <c r="F34" s="50">
        <v>38.94</v>
      </c>
    </row>
    <row r="35" spans="1:6" ht="45" x14ac:dyDescent="0.25">
      <c r="A35" s="6" t="s">
        <v>14</v>
      </c>
      <c r="B35" s="3"/>
      <c r="C35" s="3"/>
      <c r="D35" s="47"/>
      <c r="E35" s="47"/>
      <c r="F35" s="50"/>
    </row>
    <row r="36" spans="1:6" x14ac:dyDescent="0.25">
      <c r="A36" s="54" t="s">
        <v>11</v>
      </c>
      <c r="B36" s="3">
        <f>B34*3.02</f>
        <v>119.9242</v>
      </c>
      <c r="C36" s="3">
        <f>C34*3.02</f>
        <v>85.768000000000001</v>
      </c>
      <c r="D36" s="47">
        <f>D34*3.02</f>
        <v>117.5988</v>
      </c>
      <c r="E36" s="47">
        <f>E34*3.02</f>
        <v>91.445599999999999</v>
      </c>
      <c r="F36" s="50">
        <f>F34*3.02</f>
        <v>117.5988</v>
      </c>
    </row>
    <row r="37" spans="1:6" x14ac:dyDescent="0.25">
      <c r="A37" s="54" t="s">
        <v>12</v>
      </c>
      <c r="B37" s="3">
        <f>B34*5.58</f>
        <v>221.58180000000002</v>
      </c>
      <c r="C37" s="3">
        <f>C34*5.58</f>
        <v>158.47199999999998</v>
      </c>
      <c r="D37" s="47">
        <f>D34*5.58</f>
        <v>217.2852</v>
      </c>
      <c r="E37" s="47">
        <f>E34*5.58</f>
        <v>168.9624</v>
      </c>
      <c r="F37" s="50">
        <f>F34*5.58</f>
        <v>217.2852</v>
      </c>
    </row>
    <row r="38" spans="1:6" ht="45" x14ac:dyDescent="0.25">
      <c r="A38" s="6" t="s">
        <v>15</v>
      </c>
      <c r="B38" s="3"/>
      <c r="C38" s="3"/>
      <c r="D38" s="47"/>
      <c r="E38" s="47"/>
      <c r="F38" s="50"/>
    </row>
    <row r="39" spans="1:6" x14ac:dyDescent="0.25">
      <c r="A39" s="54" t="s">
        <v>11</v>
      </c>
      <c r="B39" s="3">
        <f>B34*3.09</f>
        <v>122.70389999999999</v>
      </c>
      <c r="C39" s="3">
        <f>C34*3.09</f>
        <v>87.755999999999986</v>
      </c>
      <c r="D39" s="47">
        <f>D34*3.09</f>
        <v>120.32459999999999</v>
      </c>
      <c r="E39" s="47">
        <f>E34*3.09</f>
        <v>93.565200000000004</v>
      </c>
      <c r="F39" s="50">
        <f>F34*3.09</f>
        <v>120.32459999999999</v>
      </c>
    </row>
    <row r="40" spans="1:6" x14ac:dyDescent="0.25">
      <c r="A40" s="54" t="s">
        <v>12</v>
      </c>
      <c r="B40" s="3">
        <f>B34*4.52</f>
        <v>179.48919999999998</v>
      </c>
      <c r="C40" s="3">
        <f>C34*4.52</f>
        <v>128.36799999999999</v>
      </c>
      <c r="D40" s="47">
        <f>D34*4.52</f>
        <v>176.00879999999998</v>
      </c>
      <c r="E40" s="47">
        <f>E34*4.52</f>
        <v>136.8656</v>
      </c>
      <c r="F40" s="50">
        <f>F34*4.52</f>
        <v>176.00879999999998</v>
      </c>
    </row>
    <row r="41" spans="1:6" x14ac:dyDescent="0.25">
      <c r="A41" s="54"/>
      <c r="B41" s="3"/>
      <c r="C41" s="3"/>
      <c r="D41" s="47"/>
      <c r="E41" s="47"/>
      <c r="F41" s="50"/>
    </row>
    <row r="42" spans="1:6" x14ac:dyDescent="0.25">
      <c r="A42" s="6" t="s">
        <v>16</v>
      </c>
      <c r="B42" s="3"/>
      <c r="C42" s="3"/>
      <c r="D42" s="47"/>
      <c r="E42" s="47"/>
      <c r="F42" s="50"/>
    </row>
    <row r="43" spans="1:6" x14ac:dyDescent="0.25">
      <c r="A43" s="54" t="s">
        <v>17</v>
      </c>
      <c r="B43" s="3">
        <f>B34*1.4</f>
        <v>55.594000000000001</v>
      </c>
      <c r="C43" s="3">
        <f>C34*1.4</f>
        <v>39.76</v>
      </c>
      <c r="D43" s="47">
        <f>D34*1.4</f>
        <v>54.515999999999991</v>
      </c>
      <c r="E43" s="47">
        <f>E34*1.4</f>
        <v>42.391999999999996</v>
      </c>
      <c r="F43" s="50">
        <f>F34*1.4</f>
        <v>54.515999999999991</v>
      </c>
    </row>
    <row r="44" spans="1:6" ht="30" x14ac:dyDescent="0.25">
      <c r="A44" s="54" t="s">
        <v>13</v>
      </c>
      <c r="B44" s="3">
        <f>B34*0.6</f>
        <v>23.826000000000001</v>
      </c>
      <c r="C44" s="3">
        <f>C34*0.6</f>
        <v>17.04</v>
      </c>
      <c r="D44" s="47">
        <f>D34*0.6</f>
        <v>23.363999999999997</v>
      </c>
      <c r="E44" s="47">
        <f>E34*0.6</f>
        <v>18.167999999999999</v>
      </c>
      <c r="F44" s="50">
        <f>F34*0.6</f>
        <v>23.363999999999997</v>
      </c>
    </row>
    <row r="45" spans="1:6" x14ac:dyDescent="0.25">
      <c r="A45" s="54"/>
      <c r="B45" s="4"/>
      <c r="C45" s="4"/>
      <c r="D45" s="48"/>
      <c r="E45" s="48"/>
      <c r="F45" s="50"/>
    </row>
    <row r="46" spans="1:6" x14ac:dyDescent="0.25">
      <c r="A46" s="54" t="s">
        <v>2</v>
      </c>
      <c r="B46" s="3">
        <f>B34*1.4</f>
        <v>55.594000000000001</v>
      </c>
      <c r="C46" s="3">
        <f>C34*1.4</f>
        <v>39.76</v>
      </c>
      <c r="D46" s="47">
        <f>D34*1.4</f>
        <v>54.515999999999991</v>
      </c>
      <c r="E46" s="47">
        <f>E34*1.4</f>
        <v>42.391999999999996</v>
      </c>
      <c r="F46" s="50">
        <f>F34*1.4</f>
        <v>54.515999999999991</v>
      </c>
    </row>
    <row r="47" spans="1:6" x14ac:dyDescent="0.25">
      <c r="A47" s="54" t="s">
        <v>3</v>
      </c>
      <c r="B47" s="3">
        <f>B34*0.5</f>
        <v>19.855</v>
      </c>
      <c r="C47" s="3">
        <f>C34*0.5</f>
        <v>14.2</v>
      </c>
      <c r="D47" s="47">
        <f>D34*0.5</f>
        <v>19.47</v>
      </c>
      <c r="E47" s="47">
        <f>E34*0.5</f>
        <v>15.14</v>
      </c>
      <c r="F47" s="50">
        <f>F34*0.5</f>
        <v>19.47</v>
      </c>
    </row>
    <row r="48" spans="1:6" x14ac:dyDescent="0.25">
      <c r="A48" s="54" t="s">
        <v>4</v>
      </c>
      <c r="B48" s="3">
        <f>B34*0.15</f>
        <v>5.9565000000000001</v>
      </c>
      <c r="C48" s="3">
        <f>C34*0.15</f>
        <v>4.26</v>
      </c>
      <c r="D48" s="47">
        <f>D34*0.15</f>
        <v>5.8409999999999993</v>
      </c>
      <c r="E48" s="47">
        <f>E34*0.15</f>
        <v>4.5419999999999998</v>
      </c>
      <c r="F48" s="50">
        <f>F34*0.15</f>
        <v>5.8409999999999993</v>
      </c>
    </row>
    <row r="49" spans="1:6" x14ac:dyDescent="0.25">
      <c r="A49" s="54" t="s">
        <v>5</v>
      </c>
      <c r="B49" s="3">
        <f>B34*2.1</f>
        <v>83.391000000000005</v>
      </c>
      <c r="C49" s="3">
        <f>C34*2.1</f>
        <v>59.64</v>
      </c>
      <c r="D49" s="47">
        <f>D34*2.1</f>
        <v>81.774000000000001</v>
      </c>
      <c r="E49" s="47">
        <f>E34*2.1</f>
        <v>63.588000000000008</v>
      </c>
      <c r="F49" s="50">
        <f>F34*2.1</f>
        <v>81.774000000000001</v>
      </c>
    </row>
    <row r="50" spans="1:6" x14ac:dyDescent="0.25">
      <c r="A50" s="54" t="s">
        <v>6</v>
      </c>
      <c r="B50" s="3">
        <f>B34*0.08</f>
        <v>3.1768000000000001</v>
      </c>
      <c r="C50" s="3">
        <f>C34*0.08</f>
        <v>2.2719999999999998</v>
      </c>
      <c r="D50" s="47">
        <f>D34*0.08</f>
        <v>3.1151999999999997</v>
      </c>
      <c r="E50" s="47">
        <f>E34*0.08</f>
        <v>2.4224000000000001</v>
      </c>
      <c r="F50" s="50">
        <f>F34*0.08</f>
        <v>3.1151999999999997</v>
      </c>
    </row>
    <row r="51" spans="1:6" x14ac:dyDescent="0.25">
      <c r="A51" s="54" t="s">
        <v>7</v>
      </c>
      <c r="B51" s="3">
        <f>B34*0.01</f>
        <v>0.39710000000000001</v>
      </c>
      <c r="C51" s="3">
        <f>C34*0.01</f>
        <v>0.28399999999999997</v>
      </c>
      <c r="D51" s="47">
        <f>D34*0.01</f>
        <v>0.38939999999999997</v>
      </c>
      <c r="E51" s="47">
        <f>E34*0.01</f>
        <v>0.30280000000000001</v>
      </c>
      <c r="F51" s="50">
        <f>F34*0.01</f>
        <v>0.38939999999999997</v>
      </c>
    </row>
    <row r="52" spans="1:6" s="18" customFormat="1" ht="27.75" hidden="1" customHeight="1" x14ac:dyDescent="0.25">
      <c r="A52" s="78" t="s">
        <v>31</v>
      </c>
      <c r="B52" s="79"/>
      <c r="C52" s="101"/>
      <c r="D52" s="101"/>
      <c r="E52" s="101"/>
    </row>
    <row r="53" spans="1:6" s="18" customFormat="1" ht="48.75" hidden="1" customHeight="1" x14ac:dyDescent="0.25">
      <c r="A53" s="23"/>
      <c r="B53" s="2" t="s">
        <v>26</v>
      </c>
      <c r="C53" s="33"/>
      <c r="D53" s="33"/>
      <c r="E53" s="33"/>
    </row>
    <row r="54" spans="1:6" hidden="1" x14ac:dyDescent="0.25">
      <c r="A54" s="13" t="s">
        <v>1</v>
      </c>
      <c r="B54" s="3">
        <v>46.82</v>
      </c>
      <c r="C54" s="34"/>
      <c r="D54" s="34"/>
      <c r="E54" s="34"/>
    </row>
    <row r="55" spans="1:6" ht="30" hidden="1" x14ac:dyDescent="0.25">
      <c r="A55" s="6" t="s">
        <v>14</v>
      </c>
      <c r="B55" s="3"/>
      <c r="C55" s="34"/>
      <c r="D55" s="34"/>
      <c r="E55" s="34"/>
    </row>
    <row r="56" spans="1:6" hidden="1" x14ac:dyDescent="0.25">
      <c r="A56" s="13" t="s">
        <v>11</v>
      </c>
      <c r="B56" s="4">
        <f>B54*3.02</f>
        <v>141.3964</v>
      </c>
      <c r="C56" s="35"/>
      <c r="D56" s="35"/>
      <c r="E56" s="35"/>
    </row>
    <row r="57" spans="1:6" hidden="1" x14ac:dyDescent="0.25">
      <c r="A57" s="13" t="s">
        <v>12</v>
      </c>
      <c r="B57" s="4">
        <f>B54*5.58</f>
        <v>261.25560000000002</v>
      </c>
      <c r="C57" s="35"/>
      <c r="D57" s="35"/>
      <c r="E57" s="35"/>
    </row>
    <row r="58" spans="1:6" ht="30" hidden="1" x14ac:dyDescent="0.25">
      <c r="A58" s="6" t="s">
        <v>15</v>
      </c>
      <c r="B58" s="4"/>
      <c r="C58" s="35"/>
      <c r="D58" s="35"/>
      <c r="E58" s="35"/>
    </row>
    <row r="59" spans="1:6" hidden="1" x14ac:dyDescent="0.25">
      <c r="A59" s="13" t="s">
        <v>11</v>
      </c>
      <c r="B59" s="4">
        <f>B54*3.09</f>
        <v>144.6738</v>
      </c>
      <c r="C59" s="35"/>
      <c r="D59" s="35"/>
      <c r="E59" s="35"/>
    </row>
    <row r="60" spans="1:6" hidden="1" x14ac:dyDescent="0.25">
      <c r="A60" s="13" t="s">
        <v>12</v>
      </c>
      <c r="B60" s="4">
        <f>B54*4.52</f>
        <v>211.62639999999999</v>
      </c>
      <c r="C60" s="35"/>
      <c r="D60" s="35"/>
      <c r="E60" s="35"/>
    </row>
    <row r="61" spans="1:6" s="18" customFormat="1" ht="27.75" customHeight="1" x14ac:dyDescent="0.25">
      <c r="A61" s="78" t="s">
        <v>45</v>
      </c>
      <c r="B61" s="79"/>
      <c r="C61" s="86"/>
      <c r="D61" s="86"/>
      <c r="E61" s="86"/>
    </row>
    <row r="62" spans="1:6" s="18" customFormat="1" ht="60" hidden="1" customHeight="1" x14ac:dyDescent="0.25">
      <c r="A62" s="30"/>
      <c r="B62" s="31"/>
      <c r="C62" s="36"/>
      <c r="D62" s="36"/>
      <c r="E62" s="36"/>
    </row>
    <row r="63" spans="1:6" s="18" customFormat="1" ht="88.5" customHeight="1" x14ac:dyDescent="0.25">
      <c r="A63" s="23"/>
      <c r="B63" s="2" t="s">
        <v>26</v>
      </c>
      <c r="C63" s="52" t="s">
        <v>46</v>
      </c>
      <c r="D63" s="52" t="s">
        <v>47</v>
      </c>
      <c r="E63" s="36"/>
    </row>
    <row r="64" spans="1:6" s="18" customFormat="1" ht="56.25" customHeight="1" x14ac:dyDescent="0.25">
      <c r="A64" s="118"/>
      <c r="B64" s="119"/>
      <c r="C64" s="116" t="s">
        <v>44</v>
      </c>
      <c r="D64" s="116" t="s">
        <v>44</v>
      </c>
      <c r="E64" s="36"/>
    </row>
    <row r="65" spans="1:5" s="18" customFormat="1" ht="31.5" customHeight="1" x14ac:dyDescent="0.25">
      <c r="A65" s="120"/>
      <c r="B65" s="121"/>
      <c r="C65" s="117"/>
      <c r="D65" s="117"/>
      <c r="E65" s="36"/>
    </row>
    <row r="66" spans="1:5" ht="17.25" customHeight="1" x14ac:dyDescent="0.25">
      <c r="A66" s="25" t="s">
        <v>1</v>
      </c>
      <c r="B66" s="3">
        <v>53.34</v>
      </c>
      <c r="C66" s="3">
        <v>43.81</v>
      </c>
      <c r="D66" s="3">
        <v>43.81</v>
      </c>
      <c r="E66" s="34"/>
    </row>
    <row r="67" spans="1:5" ht="45" x14ac:dyDescent="0.25">
      <c r="A67" s="6" t="s">
        <v>14</v>
      </c>
      <c r="B67" s="3"/>
      <c r="C67" s="3"/>
      <c r="D67" s="3"/>
      <c r="E67" s="34"/>
    </row>
    <row r="68" spans="1:5" x14ac:dyDescent="0.25">
      <c r="A68" s="25" t="s">
        <v>11</v>
      </c>
      <c r="B68" s="4">
        <f>B66*3.02</f>
        <v>161.08680000000001</v>
      </c>
      <c r="C68" s="4">
        <f>C66*3.02</f>
        <v>132.30620000000002</v>
      </c>
      <c r="D68" s="4">
        <f>D66*3.02</f>
        <v>132.30620000000002</v>
      </c>
      <c r="E68" s="35"/>
    </row>
    <row r="69" spans="1:5" x14ac:dyDescent="0.25">
      <c r="A69" s="25" t="s">
        <v>12</v>
      </c>
      <c r="B69" s="4">
        <f>B66*5.58</f>
        <v>297.63720000000001</v>
      </c>
      <c r="C69" s="4">
        <f>C66*5.58</f>
        <v>244.45980000000003</v>
      </c>
      <c r="D69" s="4">
        <f>D66*5.58</f>
        <v>244.45980000000003</v>
      </c>
      <c r="E69" s="35"/>
    </row>
    <row r="70" spans="1:5" ht="45" x14ac:dyDescent="0.25">
      <c r="A70" s="6" t="s">
        <v>15</v>
      </c>
      <c r="B70" s="4"/>
      <c r="C70" s="4"/>
      <c r="D70" s="4"/>
      <c r="E70" s="35"/>
    </row>
    <row r="71" spans="1:5" x14ac:dyDescent="0.25">
      <c r="A71" s="25" t="s">
        <v>11</v>
      </c>
      <c r="B71" s="4">
        <f>B66*3.09</f>
        <v>164.82060000000001</v>
      </c>
      <c r="C71" s="4">
        <f>C66*3.09</f>
        <v>135.37289999999999</v>
      </c>
      <c r="D71" s="4">
        <f>D66*3.09</f>
        <v>135.37289999999999</v>
      </c>
      <c r="E71" s="35"/>
    </row>
    <row r="72" spans="1:5" x14ac:dyDescent="0.25">
      <c r="A72" s="25" t="s">
        <v>12</v>
      </c>
      <c r="B72" s="4">
        <f>B66*4.52</f>
        <v>241.0968</v>
      </c>
      <c r="C72" s="4">
        <f>C66*4.52</f>
        <v>198.02119999999999</v>
      </c>
      <c r="D72" s="4">
        <f>D66*4.52</f>
        <v>198.02119999999999</v>
      </c>
      <c r="E72" s="35"/>
    </row>
    <row r="73" spans="1:5" s="17" customFormat="1" ht="30" customHeight="1" x14ac:dyDescent="0.25">
      <c r="A73" s="102" t="s">
        <v>42</v>
      </c>
      <c r="B73" s="103"/>
      <c r="C73" s="104"/>
      <c r="D73" s="104"/>
      <c r="E73" s="104"/>
    </row>
    <row r="74" spans="1:5" s="17" customFormat="1" ht="19.5" customHeight="1" x14ac:dyDescent="0.25">
      <c r="A74" s="14" t="s">
        <v>8</v>
      </c>
      <c r="B74" s="4">
        <v>14.15</v>
      </c>
      <c r="C74" s="35"/>
      <c r="D74" s="35"/>
      <c r="E74" s="35"/>
    </row>
    <row r="75" spans="1:5" s="17" customFormat="1" hidden="1" x14ac:dyDescent="0.25">
      <c r="A75" s="105" t="s">
        <v>22</v>
      </c>
      <c r="B75" s="105"/>
      <c r="C75" s="21"/>
      <c r="D75" s="21"/>
      <c r="E75" s="21"/>
    </row>
    <row r="76" spans="1:5" s="17" customFormat="1" ht="32.25" hidden="1" customHeight="1" x14ac:dyDescent="0.25">
      <c r="A76" s="19" t="s">
        <v>9</v>
      </c>
      <c r="B76" s="4">
        <v>6.7</v>
      </c>
      <c r="C76" s="4">
        <v>6.7</v>
      </c>
      <c r="D76" s="4"/>
      <c r="E76" s="4">
        <v>6.7</v>
      </c>
    </row>
    <row r="77" spans="1:5" s="17" customFormat="1" ht="32.25" hidden="1" customHeight="1" x14ac:dyDescent="0.25">
      <c r="A77" s="22" t="s">
        <v>23</v>
      </c>
      <c r="B77" s="4"/>
      <c r="C77" s="4"/>
      <c r="D77" s="4"/>
      <c r="E77" s="4"/>
    </row>
    <row r="78" spans="1:5" s="17" customFormat="1" ht="29.25" hidden="1" customHeight="1" x14ac:dyDescent="0.25">
      <c r="A78" s="19" t="s">
        <v>19</v>
      </c>
      <c r="B78" s="4">
        <v>13.55</v>
      </c>
      <c r="C78" s="4">
        <v>13.55</v>
      </c>
      <c r="D78" s="4"/>
      <c r="E78" s="4">
        <v>13.55</v>
      </c>
    </row>
    <row r="79" spans="1:5" s="17" customFormat="1" ht="29.25" hidden="1" customHeight="1" x14ac:dyDescent="0.25">
      <c r="A79" s="19" t="s">
        <v>19</v>
      </c>
      <c r="B79" s="4">
        <v>14.09</v>
      </c>
      <c r="C79" s="4">
        <v>14.09</v>
      </c>
      <c r="D79" s="4"/>
      <c r="E79" s="4">
        <v>14.09</v>
      </c>
    </row>
    <row r="80" spans="1:5" s="17" customFormat="1" ht="29.25" hidden="1" customHeight="1" x14ac:dyDescent="0.25">
      <c r="A80" s="19" t="s">
        <v>19</v>
      </c>
      <c r="B80" s="4">
        <v>14.46</v>
      </c>
      <c r="C80" s="4">
        <v>14.46</v>
      </c>
      <c r="D80" s="4"/>
      <c r="E80" s="4">
        <v>14.46</v>
      </c>
    </row>
    <row r="81" spans="1:9" s="17" customFormat="1" ht="34.5" hidden="1" customHeight="1" x14ac:dyDescent="0.25">
      <c r="A81" s="19" t="s">
        <v>19</v>
      </c>
      <c r="B81" s="4">
        <v>15.02</v>
      </c>
      <c r="C81" s="4">
        <v>15.02</v>
      </c>
      <c r="D81" s="4"/>
      <c r="E81" s="4">
        <v>15.02</v>
      </c>
    </row>
    <row r="82" spans="1:9" s="17" customFormat="1" ht="31.5" hidden="1" customHeight="1" x14ac:dyDescent="0.25">
      <c r="A82" s="19" t="s">
        <v>19</v>
      </c>
      <c r="B82" s="4">
        <v>15.07</v>
      </c>
      <c r="C82" s="4">
        <v>15.07</v>
      </c>
      <c r="D82" s="4"/>
      <c r="E82" s="4">
        <v>15.07</v>
      </c>
    </row>
    <row r="83" spans="1:9" s="17" customFormat="1" ht="33" hidden="1" customHeight="1" x14ac:dyDescent="0.25">
      <c r="A83" s="19" t="s">
        <v>19</v>
      </c>
      <c r="B83" s="4">
        <v>15.15</v>
      </c>
      <c r="C83" s="4">
        <v>15.15</v>
      </c>
      <c r="D83" s="4"/>
      <c r="E83" s="4">
        <v>15.15</v>
      </c>
    </row>
    <row r="84" spans="1:9" s="9" customFormat="1" ht="15.75" hidden="1" customHeight="1" x14ac:dyDescent="0.2">
      <c r="A84" s="9" t="s">
        <v>20</v>
      </c>
      <c r="B84" s="10"/>
      <c r="C84" s="10"/>
      <c r="D84" s="10"/>
      <c r="E84" s="10"/>
      <c r="F84" s="16"/>
      <c r="G84" s="16"/>
      <c r="H84" s="16"/>
      <c r="I84" s="16"/>
    </row>
    <row r="85" spans="1:9" s="9" customFormat="1" ht="15.75" hidden="1" customHeight="1" x14ac:dyDescent="0.2">
      <c r="A85" s="9" t="s">
        <v>21</v>
      </c>
      <c r="B85" s="10"/>
      <c r="C85" s="10"/>
      <c r="D85" s="10"/>
      <c r="E85" s="10"/>
      <c r="F85" s="16"/>
      <c r="G85" s="16"/>
      <c r="H85" s="16"/>
      <c r="I85" s="16"/>
    </row>
    <row r="86" spans="1:9" hidden="1" x14ac:dyDescent="0.25"/>
  </sheetData>
  <mergeCells count="23">
    <mergeCell ref="A61:E61"/>
    <mergeCell ref="A73:E73"/>
    <mergeCell ref="A75:B75"/>
    <mergeCell ref="A8:B8"/>
    <mergeCell ref="C32:C33"/>
    <mergeCell ref="E32:E33"/>
    <mergeCell ref="A31:B31"/>
    <mergeCell ref="C64:C65"/>
    <mergeCell ref="D64:D65"/>
    <mergeCell ref="A64:B65"/>
    <mergeCell ref="E1:F1"/>
    <mergeCell ref="E2:F2"/>
    <mergeCell ref="E3:F3"/>
    <mergeCell ref="E4:F4"/>
    <mergeCell ref="A52:E52"/>
    <mergeCell ref="A5:E5"/>
    <mergeCell ref="A6:E6"/>
    <mergeCell ref="A7:F7"/>
    <mergeCell ref="B9:F9"/>
    <mergeCell ref="A11:F11"/>
    <mergeCell ref="A30:F30"/>
    <mergeCell ref="D32:D33"/>
    <mergeCell ref="F32:F33"/>
  </mergeCells>
  <pageMargins left="0.43307086614173229" right="0.23622047244094491" top="0.15748031496062992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вода район 2022</vt:lpstr>
      <vt:lpstr>вода 2022 газовик</vt:lpstr>
      <vt:lpstr>вода 2021 г (2)</vt:lpstr>
      <vt:lpstr>вода 2021 г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Марина</cp:lastModifiedBy>
  <cp:lastPrinted>2021-12-27T09:49:52Z</cp:lastPrinted>
  <dcterms:created xsi:type="dcterms:W3CDTF">2014-06-16T08:00:53Z</dcterms:created>
  <dcterms:modified xsi:type="dcterms:W3CDTF">2021-12-27T09:50:25Z</dcterms:modified>
</cp:coreProperties>
</file>